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ФІНПЛАНИ\Фінплан 2021\Звіт про вик.фін.плану\"/>
    </mc:Choice>
  </mc:AlternateContent>
  <bookViews>
    <workbookView xWindow="0" yWindow="0" windowWidth="2370" windowHeight="1185"/>
  </bookViews>
  <sheets>
    <sheet name="ЗВІТ ПРО ВИКОН.ФІН.ПЛАНУ" sheetId="1" r:id="rId1"/>
    <sheet name="ЗВІТ ПРО ВИКОН.ФІН.ПЛАНУ 3 кв" sheetId="2" r:id="rId2"/>
  </sheets>
  <definedNames>
    <definedName name="_xlnm.Print_Area" localSheetId="0">'ЗВІТ ПРО ВИКОН.ФІН.ПЛАНУ'!$A$1:$G$145</definedName>
    <definedName name="_xlnm.Print_Area" localSheetId="1">'ЗВІТ ПРО ВИКОН.ФІН.ПЛАНУ 3 кв'!$A$1:$K$145</definedName>
  </definedNames>
  <calcPr calcId="162913"/>
</workbook>
</file>

<file path=xl/calcChain.xml><?xml version="1.0" encoding="utf-8"?>
<calcChain xmlns="http://schemas.openxmlformats.org/spreadsheetml/2006/main">
  <c r="F113" i="1" l="1"/>
  <c r="F120" i="1"/>
  <c r="D72" i="2" l="1"/>
  <c r="D73" i="2" s="1"/>
  <c r="E73" i="2" s="1"/>
  <c r="J73" i="2" s="1"/>
  <c r="F72" i="2"/>
  <c r="F68" i="2"/>
  <c r="J120" i="2"/>
  <c r="I120" i="2"/>
  <c r="I122" i="2"/>
  <c r="I131" i="2"/>
  <c r="I129" i="2"/>
  <c r="I128" i="2"/>
  <c r="J126" i="2"/>
  <c r="I126" i="2"/>
  <c r="I108" i="2"/>
  <c r="I107" i="2"/>
  <c r="I106" i="2"/>
  <c r="I105" i="2"/>
  <c r="J103" i="2"/>
  <c r="I103" i="2"/>
  <c r="J102" i="2"/>
  <c r="I102" i="2"/>
  <c r="I101" i="2"/>
  <c r="I100" i="2"/>
  <c r="I99" i="2"/>
  <c r="I98" i="2"/>
  <c r="J97" i="2"/>
  <c r="I97" i="2"/>
  <c r="J96" i="2"/>
  <c r="I96" i="2"/>
  <c r="J95" i="2"/>
  <c r="I95" i="2"/>
  <c r="J94" i="2"/>
  <c r="I94" i="2"/>
  <c r="J93" i="2"/>
  <c r="I93" i="2"/>
  <c r="J92" i="2"/>
  <c r="I92" i="2"/>
  <c r="J91" i="2"/>
  <c r="I91" i="2"/>
  <c r="J90" i="2"/>
  <c r="I90" i="2"/>
  <c r="J89" i="2"/>
  <c r="I89" i="2"/>
  <c r="J88" i="2"/>
  <c r="I88" i="2"/>
  <c r="J85" i="2"/>
  <c r="I85" i="2"/>
  <c r="J84" i="2"/>
  <c r="I84" i="2"/>
  <c r="J83" i="2"/>
  <c r="I83" i="2"/>
  <c r="J82" i="2"/>
  <c r="I82" i="2"/>
  <c r="J81" i="2"/>
  <c r="I81" i="2"/>
  <c r="J80" i="2"/>
  <c r="I80" i="2"/>
  <c r="J79" i="2"/>
  <c r="I79" i="2"/>
  <c r="J78" i="2"/>
  <c r="I78" i="2"/>
  <c r="I113" i="2"/>
  <c r="I116" i="2"/>
  <c r="J122" i="2"/>
  <c r="J113" i="2"/>
  <c r="J58" i="2"/>
  <c r="I58" i="2"/>
  <c r="I57" i="2"/>
  <c r="I56" i="2"/>
  <c r="I55" i="2"/>
  <c r="J54" i="2"/>
  <c r="I54" i="2"/>
  <c r="J53" i="2"/>
  <c r="I53" i="2"/>
  <c r="J52" i="2"/>
  <c r="I52" i="2"/>
  <c r="J51" i="2"/>
  <c r="I51" i="2"/>
  <c r="J49" i="2"/>
  <c r="I49" i="2"/>
  <c r="I48" i="2"/>
  <c r="J47" i="2"/>
  <c r="I47" i="2"/>
  <c r="I46" i="2"/>
  <c r="I45" i="2"/>
  <c r="J44" i="2"/>
  <c r="I44" i="2"/>
  <c r="J43" i="2"/>
  <c r="I43" i="2"/>
  <c r="I42" i="2"/>
  <c r="I41" i="2"/>
  <c r="J40" i="2"/>
  <c r="I40" i="2"/>
  <c r="I39" i="2"/>
  <c r="J38" i="2"/>
  <c r="I38" i="2"/>
  <c r="I37" i="2"/>
  <c r="J36" i="2"/>
  <c r="I36" i="2"/>
  <c r="I35" i="2"/>
  <c r="J34" i="2"/>
  <c r="I34" i="2"/>
  <c r="J33" i="2"/>
  <c r="I33" i="2"/>
  <c r="I32" i="2"/>
  <c r="J31" i="2"/>
  <c r="I31" i="2"/>
  <c r="J30" i="2"/>
  <c r="I30" i="2"/>
  <c r="J29" i="2"/>
  <c r="I29" i="2"/>
  <c r="H131" i="2"/>
  <c r="H129" i="2"/>
  <c r="H128" i="2"/>
  <c r="H126" i="2"/>
  <c r="H123" i="2"/>
  <c r="H122" i="2"/>
  <c r="H121" i="2"/>
  <c r="H120" i="2"/>
  <c r="H119" i="2"/>
  <c r="H118" i="2"/>
  <c r="H117" i="2"/>
  <c r="H116" i="2"/>
  <c r="H114" i="2"/>
  <c r="H113" i="2"/>
  <c r="H112" i="2"/>
  <c r="H111" i="2"/>
  <c r="H108" i="2"/>
  <c r="H107" i="2"/>
  <c r="H106" i="2"/>
  <c r="H105" i="2"/>
  <c r="H102" i="2"/>
  <c r="H101" i="2"/>
  <c r="H97" i="2"/>
  <c r="H96" i="2"/>
  <c r="H95" i="2"/>
  <c r="H103" i="2"/>
  <c r="H100" i="2"/>
  <c r="H94" i="2"/>
  <c r="H91" i="2"/>
  <c r="H88" i="2"/>
  <c r="H83" i="2"/>
  <c r="H82" i="2"/>
  <c r="H81" i="2"/>
  <c r="H80" i="2"/>
  <c r="H79" i="2"/>
  <c r="H78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58" i="2"/>
  <c r="H57" i="2"/>
  <c r="H56" i="2"/>
  <c r="H55" i="2"/>
  <c r="H54" i="2"/>
  <c r="H53" i="2"/>
  <c r="H52" i="2"/>
  <c r="H51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E131" i="2"/>
  <c r="E129" i="2"/>
  <c r="E128" i="2"/>
  <c r="E126" i="2"/>
  <c r="E123" i="2"/>
  <c r="E122" i="2"/>
  <c r="E121" i="2"/>
  <c r="E120" i="2"/>
  <c r="E119" i="2"/>
  <c r="E118" i="2"/>
  <c r="E117" i="2"/>
  <c r="E116" i="2"/>
  <c r="E114" i="2"/>
  <c r="E113" i="2"/>
  <c r="E112" i="2"/>
  <c r="E111" i="2"/>
  <c r="E108" i="2"/>
  <c r="E107" i="2"/>
  <c r="E106" i="2"/>
  <c r="E105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3" i="2"/>
  <c r="E82" i="2"/>
  <c r="E81" i="2"/>
  <c r="E80" i="2"/>
  <c r="E79" i="2"/>
  <c r="E78" i="2"/>
  <c r="E75" i="2"/>
  <c r="J75" i="2" s="1"/>
  <c r="E74" i="2"/>
  <c r="J74" i="2" s="1"/>
  <c r="E72" i="2"/>
  <c r="E71" i="2"/>
  <c r="J71" i="2" s="1"/>
  <c r="E70" i="2"/>
  <c r="J70" i="2" s="1"/>
  <c r="E69" i="2"/>
  <c r="J69" i="2" s="1"/>
  <c r="E68" i="2"/>
  <c r="E67" i="2"/>
  <c r="J67" i="2" s="1"/>
  <c r="E66" i="2"/>
  <c r="J66" i="2" s="1"/>
  <c r="E65" i="2"/>
  <c r="J65" i="2" s="1"/>
  <c r="E64" i="2"/>
  <c r="J64" i="2" s="1"/>
  <c r="E63" i="2"/>
  <c r="J63" i="2" s="1"/>
  <c r="E62" i="2"/>
  <c r="J62" i="2" s="1"/>
  <c r="E58" i="2"/>
  <c r="E57" i="2"/>
  <c r="E56" i="2"/>
  <c r="E55" i="2"/>
  <c r="E54" i="2"/>
  <c r="E53" i="2"/>
  <c r="E52" i="2"/>
  <c r="E51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G122" i="2"/>
  <c r="G102" i="2"/>
  <c r="G94" i="2"/>
  <c r="G92" i="2"/>
  <c r="G88" i="2" s="1"/>
  <c r="G58" i="2"/>
  <c r="G31" i="2"/>
  <c r="G33" i="2" s="1"/>
  <c r="G49" i="2" s="1"/>
  <c r="D92" i="2"/>
  <c r="I64" i="2" l="1"/>
  <c r="I70" i="2"/>
  <c r="J68" i="2"/>
  <c r="J72" i="2"/>
  <c r="I62" i="2"/>
  <c r="I66" i="2"/>
  <c r="I74" i="2"/>
  <c r="I63" i="2"/>
  <c r="I65" i="2"/>
  <c r="I67" i="2"/>
  <c r="I69" i="2"/>
  <c r="I71" i="2"/>
  <c r="I73" i="2"/>
  <c r="I75" i="2"/>
  <c r="I72" i="2"/>
  <c r="I68" i="2"/>
  <c r="F122" i="2" l="1"/>
  <c r="F102" i="2"/>
  <c r="F94" i="2"/>
  <c r="C94" i="2"/>
  <c r="F83" i="2"/>
  <c r="F74" i="2"/>
  <c r="C73" i="2"/>
  <c r="F67" i="2"/>
  <c r="C63" i="2"/>
  <c r="F58" i="2"/>
  <c r="F31" i="2"/>
  <c r="F33" i="2" s="1"/>
  <c r="F62" i="2" l="1"/>
  <c r="F49" i="2"/>
  <c r="F92" i="2"/>
  <c r="E122" i="1"/>
  <c r="E121" i="1"/>
  <c r="E120" i="1"/>
  <c r="E113" i="1"/>
  <c r="F103" i="1"/>
  <c r="E103" i="1"/>
  <c r="F102" i="1"/>
  <c r="E102" i="1"/>
  <c r="F97" i="1"/>
  <c r="E97" i="1"/>
  <c r="F96" i="1"/>
  <c r="E96" i="1"/>
  <c r="F95" i="1"/>
  <c r="E95" i="1"/>
  <c r="F94" i="1"/>
  <c r="E94" i="1"/>
  <c r="E93" i="1"/>
  <c r="F92" i="1"/>
  <c r="E92" i="1"/>
  <c r="E91" i="1"/>
  <c r="F90" i="1"/>
  <c r="E90" i="1"/>
  <c r="F89" i="1"/>
  <c r="E89" i="1"/>
  <c r="F88" i="1"/>
  <c r="E88" i="1"/>
  <c r="F83" i="1"/>
  <c r="E83" i="1"/>
  <c r="F82" i="1"/>
  <c r="E82" i="1"/>
  <c r="F81" i="1"/>
  <c r="E81" i="1"/>
  <c r="F80" i="1"/>
  <c r="E80" i="1"/>
  <c r="F79" i="1"/>
  <c r="E79" i="1"/>
  <c r="F78" i="1"/>
  <c r="E78" i="1"/>
  <c r="C63" i="1"/>
  <c r="F65" i="1"/>
  <c r="E65" i="1"/>
  <c r="F62" i="1"/>
  <c r="E62" i="1"/>
  <c r="F58" i="1"/>
  <c r="E58" i="1"/>
  <c r="E57" i="1"/>
  <c r="E56" i="1"/>
  <c r="E55" i="1"/>
  <c r="F54" i="1"/>
  <c r="E54" i="1"/>
  <c r="F53" i="1"/>
  <c r="E53" i="1"/>
  <c r="F52" i="1"/>
  <c r="E52" i="1"/>
  <c r="F51" i="1"/>
  <c r="E51" i="1"/>
  <c r="F49" i="1"/>
  <c r="E49" i="1"/>
  <c r="E48" i="1"/>
  <c r="F47" i="1"/>
  <c r="E47" i="1"/>
  <c r="E46" i="1"/>
  <c r="F44" i="1"/>
  <c r="E44" i="1"/>
  <c r="F43" i="1"/>
  <c r="E43" i="1"/>
  <c r="E42" i="1"/>
  <c r="E41" i="1"/>
  <c r="E40" i="1"/>
  <c r="E39" i="1"/>
  <c r="F38" i="1"/>
  <c r="E38" i="1"/>
  <c r="E37" i="1"/>
  <c r="F36" i="1"/>
  <c r="E36" i="1"/>
  <c r="E35" i="1"/>
  <c r="F34" i="1"/>
  <c r="E34" i="1"/>
  <c r="F33" i="1"/>
  <c r="E33" i="1"/>
  <c r="E32" i="1"/>
  <c r="F31" i="1"/>
  <c r="E31" i="1"/>
  <c r="F30" i="1"/>
  <c r="E30" i="1"/>
  <c r="F29" i="1"/>
  <c r="E29" i="1"/>
  <c r="D122" i="1"/>
  <c r="F122" i="1" s="1"/>
  <c r="D102" i="1"/>
  <c r="D92" i="1"/>
  <c r="C94" i="1"/>
  <c r="D94" i="1"/>
  <c r="D83" i="1"/>
  <c r="D74" i="1"/>
  <c r="C73" i="1"/>
  <c r="D67" i="1"/>
  <c r="D58" i="1"/>
  <c r="D31" i="1"/>
  <c r="D33" i="1" s="1"/>
  <c r="F64" i="2" l="1"/>
  <c r="D49" i="1"/>
  <c r="D62" i="1"/>
  <c r="D64" i="1" s="1"/>
</calcChain>
</file>

<file path=xl/sharedStrings.xml><?xml version="1.0" encoding="utf-8"?>
<sst xmlns="http://schemas.openxmlformats.org/spreadsheetml/2006/main" count="292" uniqueCount="140">
  <si>
    <t xml:space="preserve"> </t>
  </si>
  <si>
    <t>коди</t>
  </si>
  <si>
    <t>Рік</t>
  </si>
  <si>
    <t>Підприємство</t>
  </si>
  <si>
    <t>за ЄДРПОУ</t>
  </si>
  <si>
    <t>Орган управління</t>
  </si>
  <si>
    <t>за СПОДУ</t>
  </si>
  <si>
    <t>Галузь</t>
  </si>
  <si>
    <t>за ЗКГНГ</t>
  </si>
  <si>
    <t>Вид економічної діяльності</t>
  </si>
  <si>
    <t>за КВЕД</t>
  </si>
  <si>
    <t>Місцезнаходження</t>
  </si>
  <si>
    <t>Телефон</t>
  </si>
  <si>
    <t>Прізвище та ініціали керівника</t>
  </si>
  <si>
    <t xml:space="preserve">                                                 Основні фінансові показники</t>
  </si>
  <si>
    <t>Одиниці виміру: тис. гривень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</si>
  <si>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</si>
  <si>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</si>
  <si>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</si>
  <si>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</si>
  <si>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</si>
  <si>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</si>
  <si>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</si>
  <si>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</si>
  <si>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</si>
  <si>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</si>
  <si>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</si>
  <si>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</si>
  <si>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</si>
  <si>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</si>
  <si>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</si>
  <si>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</si>
  <si>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</si>
  <si>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</si>
  <si>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</si>
  <si>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</si>
  <si>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</si>
  <si>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</si>
  <si>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</si>
  <si>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</si>
  <si>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</si>
  <si>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</si>
  <si>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</si>
  <si>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</si>
  <si>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</si>
  <si>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</si>
  <si>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</si>
  <si>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</si>
  <si>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</si>
  <si>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</si>
  <si>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</si>
  <si>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</si>
  <si>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</si>
  <si>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</si>
  <si>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</si>
  <si>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</si>
  <si>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</si>
  <si>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</si>
  <si>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</si>
  <si>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</si>
  <si>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</si>
  <si>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</si>
  <si>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</si>
  <si>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</si>
  <si>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</si>
  <si>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</si>
  <si>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</si>
  <si>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</si>
  <si>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</si>
  <si>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</si>
  <si>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</si>
  <si>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</si>
  <si>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</si>
  <si>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</si>
  <si>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</si>
  <si>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</si>
  <si>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</si>
  <si>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місцеві податки та збори</t>
  </si>
  <si>
    <t>інші платежі (розшифрувати)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</si>
  <si>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</si>
  <si>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</si>
  <si>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</si>
  <si>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</si>
  <si>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</si>
  <si>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</si>
  <si>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</si>
  <si>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</si>
  <si>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</si>
  <si>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</si>
  <si>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</si>
  <si>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</si>
  <si>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</si>
  <si>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</si>
  <si>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Керівник</t>
  </si>
  <si>
    <t>(ініціали, прізвище)</t>
  </si>
  <si>
    <t xml:space="preserve">(підпис) </t>
  </si>
  <si>
    <t>План</t>
  </si>
  <si>
    <t>Факт</t>
  </si>
  <si>
    <t xml:space="preserve">Відхилення
(+,-)
</t>
  </si>
  <si>
    <t>Код рядка</t>
  </si>
  <si>
    <t xml:space="preserve">Виконання
( %)
</t>
  </si>
  <si>
    <t>(квартрал,рік)</t>
  </si>
  <si>
    <t>Додаток 3</t>
  </si>
  <si>
    <t xml:space="preserve">до Порядку </t>
  </si>
  <si>
    <t xml:space="preserve">ЗВІТ ПРО ВИКОНАННЯ ФІНАНСОВОГО ПЛАНУ ПІДПРИЄМСТВА </t>
  </si>
  <si>
    <r>
      <t>ЗАТВЕРДЖЕНО</t>
    </r>
    <r>
      <rPr>
        <sz val="14"/>
        <color indexed="8"/>
        <rFont val="Times New Roman"/>
        <family val="1"/>
        <charset val="204"/>
      </rPr>
      <t xml:space="preserve"> </t>
    </r>
  </si>
  <si>
    <t>Рішення виконавчого комітету</t>
  </si>
  <si>
    <t>____  _____________ 2020 року № _____</t>
  </si>
  <si>
    <t>Керуюча справами виконавчого комітету</t>
  </si>
  <si>
    <t>Т.М.МАЛОГОЛОВА</t>
  </si>
  <si>
    <t>ПОГОДЖЕНО</t>
  </si>
  <si>
    <t xml:space="preserve">Заступник міського голови з питань діяльності </t>
  </si>
  <si>
    <t>виконавчих органів ради</t>
  </si>
  <si>
    <t xml:space="preserve">Начальник фінансового управління </t>
  </si>
  <si>
    <t>міської ради</t>
  </si>
  <si>
    <r>
      <t xml:space="preserve">За </t>
    </r>
    <r>
      <rPr>
        <b/>
        <u/>
        <sz val="12"/>
        <color indexed="8"/>
        <rFont val="Times New Roman"/>
        <family val="1"/>
        <charset val="204"/>
      </rPr>
      <t xml:space="preserve"> 9 місяців 2021 року</t>
    </r>
  </si>
  <si>
    <t>отримані штрафи, пені</t>
  </si>
  <si>
    <t>отримані відсотки</t>
  </si>
  <si>
    <t>дохід від списання кредиторської заборгованості</t>
  </si>
  <si>
    <t>інші доходи від звичайної діяльності</t>
  </si>
  <si>
    <t>рентна плата</t>
  </si>
  <si>
    <t>плата за землю</t>
  </si>
  <si>
    <t>екологічний збір</t>
  </si>
  <si>
    <t>Податкова заборгованість  поточна</t>
  </si>
  <si>
    <t>Заборгованість перед працівниками із виплати заробітної плати  поточна</t>
  </si>
  <si>
    <t xml:space="preserve"> КП "Прилукитепловодопостачання"</t>
  </si>
  <si>
    <t>Прилуцька міська рада</t>
  </si>
  <si>
    <t>тепло-,  водопостачання та водовідведення</t>
  </si>
  <si>
    <t>Постачання пари, гарячої води та кондиційного повітря</t>
  </si>
  <si>
    <t>17500 вул. Садова, буд.104, м. Прилуки Чернігівської області</t>
  </si>
  <si>
    <t>04637 3-39-36</t>
  </si>
  <si>
    <t>А.А. Гавриш</t>
  </si>
  <si>
    <t>35.30</t>
  </si>
  <si>
    <t>План 9 міс</t>
  </si>
  <si>
    <t>План 6 міс</t>
  </si>
  <si>
    <t>План 3 кв.</t>
  </si>
  <si>
    <t>Факт 9 міс</t>
  </si>
  <si>
    <t>Факт 6 міс</t>
  </si>
  <si>
    <t>Факт 3 кв.</t>
  </si>
  <si>
    <t>____  _____________ 2021 року №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</si>
</sst>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name val="Arial Cyr"/>
      <charset val="204"/>
    </font>
    <font>
      <i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5" fillId="0" borderId="0" xfId="0" applyFont="1"/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/>
    <xf numFmtId="0" fontId="0" fillId="0" borderId="2" xfId="0" applyBorder="1" applyAlignment="1"/>
    <xf numFmtId="0" fontId="9" fillId="0" borderId="0" xfId="0" applyFont="1"/>
    <xf numFmtId="0" fontId="10" fillId="0" borderId="0" xfId="0" applyFont="1"/>
    <xf numFmtId="0" fontId="10" fillId="0" borderId="2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/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3" borderId="1" xfId="0" applyFill="1" applyBorder="1"/>
    <xf numFmtId="0" fontId="1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 vertical="top"/>
    </xf>
    <xf numFmtId="1" fontId="9" fillId="3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9" fillId="3" borderId="3" xfId="0" applyNumberFormat="1" applyFont="1" applyFill="1" applyBorder="1" applyAlignment="1">
      <alignment horizontal="center" vertical="center"/>
    </xf>
    <xf numFmtId="1" fontId="9" fillId="3" borderId="8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1" fontId="9" fillId="3" borderId="9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1" fontId="9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" fontId="14" fillId="3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vertical="center" wrapText="1"/>
    </xf>
    <xf numFmtId="1" fontId="9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1" fontId="9" fillId="3" borderId="3" xfId="0" applyNumberFormat="1" applyFont="1" applyFill="1" applyBorder="1" applyAlignment="1">
      <alignment horizontal="center" vertical="center"/>
    </xf>
    <xf numFmtId="1" fontId="9" fillId="3" borderId="9" xfId="0" applyNumberFormat="1" applyFont="1" applyFill="1" applyBorder="1" applyAlignment="1">
      <alignment horizontal="center" vertical="center"/>
    </xf>
    <xf numFmtId="1" fontId="9" fillId="3" borderId="8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2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/>
    </xf>
    <xf numFmtId="0" fontId="6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1" fontId="1" fillId="5" borderId="3" xfId="0" applyNumberFormat="1" applyFont="1" applyFill="1" applyBorder="1" applyAlignment="1">
      <alignment horizontal="center" vertical="center" wrapText="1"/>
    </xf>
    <xf numFmtId="1" fontId="1" fillId="5" borderId="8" xfId="0" applyNumberFormat="1" applyFont="1" applyFill="1" applyBorder="1" applyAlignment="1">
      <alignment horizontal="center" vertical="center" wrapText="1"/>
    </xf>
    <xf numFmtId="164" fontId="1" fillId="5" borderId="3" xfId="0" applyNumberFormat="1" applyFont="1" applyFill="1" applyBorder="1" applyAlignment="1">
      <alignment horizontal="center" vertical="center" wrapText="1"/>
    </xf>
    <xf numFmtId="164" fontId="1" fillId="5" borderId="8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1" fontId="9" fillId="4" borderId="3" xfId="0" applyNumberFormat="1" applyFont="1" applyFill="1" applyBorder="1" applyAlignment="1">
      <alignment horizontal="center" vertical="center"/>
    </xf>
    <xf numFmtId="1" fontId="9" fillId="4" borderId="8" xfId="0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9" fillId="4" borderId="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tabSelected="1" topLeftCell="A42" zoomScaleNormal="100" zoomScaleSheetLayoutView="100" workbookViewId="0">
      <selection activeCell="C33" sqref="C33"/>
    </sheetView>
  </sheetViews>
  <sheetFormatPr defaultRowHeight="15" x14ac:dyDescent="0.25"/>
  <cols>
    <col min="1" max="1" width="37.5703125" customWidth="1"/>
    <col min="3" max="3" width="18.5703125" customWidth="1"/>
    <col min="4" max="5" width="18.85546875" customWidth="1"/>
    <col min="6" max="6" width="17.28515625" customWidth="1"/>
    <col min="7" max="7" width="10.5703125" customWidth="1"/>
  </cols>
  <sheetData>
    <row r="1" spans="1:7" x14ac:dyDescent="0.25">
      <c r="E1" s="16" t="s">
        <v>102</v>
      </c>
      <c r="F1" s="15"/>
      <c r="G1" s="15"/>
    </row>
    <row r="2" spans="1:7" x14ac:dyDescent="0.25">
      <c r="E2" s="16" t="s">
        <v>103</v>
      </c>
      <c r="F2" s="15"/>
      <c r="G2" s="15"/>
    </row>
    <row r="3" spans="1:7" x14ac:dyDescent="0.25">
      <c r="E3" s="16" t="s">
        <v>0</v>
      </c>
      <c r="F3" s="15"/>
      <c r="G3" s="15"/>
    </row>
    <row r="4" spans="1:7" ht="18.75" x14ac:dyDescent="0.25">
      <c r="E4" s="86" t="s">
        <v>105</v>
      </c>
      <c r="F4" s="86"/>
      <c r="G4" s="20"/>
    </row>
    <row r="5" spans="1:7" ht="18.75" x14ac:dyDescent="0.25">
      <c r="E5" s="87" t="s">
        <v>106</v>
      </c>
      <c r="F5" s="87"/>
      <c r="G5" s="87"/>
    </row>
    <row r="6" spans="1:7" ht="18.75" x14ac:dyDescent="0.25">
      <c r="E6" s="88" t="s">
        <v>139</v>
      </c>
      <c r="F6" s="88"/>
      <c r="G6" s="88"/>
    </row>
    <row r="7" spans="1:7" ht="15.75" customHeight="1" x14ac:dyDescent="0.25">
      <c r="A7" s="1"/>
      <c r="E7" s="89" t="s">
        <v>108</v>
      </c>
      <c r="F7" s="89"/>
      <c r="G7" s="89"/>
    </row>
    <row r="8" spans="1:7" ht="18.75" x14ac:dyDescent="0.3">
      <c r="A8" s="1"/>
      <c r="E8" s="21"/>
      <c r="F8" s="22" t="s">
        <v>109</v>
      </c>
      <c r="G8" s="23"/>
    </row>
    <row r="9" spans="1:7" ht="15.75" x14ac:dyDescent="0.25">
      <c r="A9" s="2" t="s">
        <v>0</v>
      </c>
      <c r="B9" s="5"/>
    </row>
    <row r="10" spans="1:7" ht="15.75" x14ac:dyDescent="0.25">
      <c r="A10" s="2"/>
    </row>
    <row r="11" spans="1:7" ht="15.75" x14ac:dyDescent="0.25">
      <c r="A11" s="2" t="s">
        <v>3</v>
      </c>
      <c r="B11" s="77" t="s">
        <v>125</v>
      </c>
      <c r="C11" s="77"/>
      <c r="D11" s="77"/>
      <c r="E11" s="9"/>
      <c r="F11" s="12" t="s">
        <v>1</v>
      </c>
    </row>
    <row r="12" spans="1:7" ht="15.75" x14ac:dyDescent="0.25">
      <c r="A12" s="6" t="s">
        <v>5</v>
      </c>
      <c r="B12" s="78" t="s">
        <v>126</v>
      </c>
      <c r="C12" s="78"/>
      <c r="D12" s="78"/>
      <c r="E12" s="9" t="s">
        <v>2</v>
      </c>
      <c r="F12" s="30">
        <v>2021</v>
      </c>
    </row>
    <row r="13" spans="1:7" ht="15.75" x14ac:dyDescent="0.25">
      <c r="A13" s="6" t="s">
        <v>7</v>
      </c>
      <c r="B13" s="78" t="s">
        <v>127</v>
      </c>
      <c r="C13" s="78"/>
      <c r="D13" s="78"/>
      <c r="E13" s="9" t="s">
        <v>4</v>
      </c>
      <c r="F13" s="30">
        <v>32863684</v>
      </c>
    </row>
    <row r="14" spans="1:7" ht="15.75" x14ac:dyDescent="0.25">
      <c r="A14" s="6" t="s">
        <v>9</v>
      </c>
      <c r="B14" s="78" t="s">
        <v>128</v>
      </c>
      <c r="C14" s="78"/>
      <c r="D14" s="78"/>
      <c r="E14" s="9" t="s">
        <v>6</v>
      </c>
      <c r="F14" s="29"/>
    </row>
    <row r="15" spans="1:7" ht="15.75" x14ac:dyDescent="0.25">
      <c r="A15" s="6" t="s">
        <v>11</v>
      </c>
      <c r="B15" s="78" t="s">
        <v>129</v>
      </c>
      <c r="C15" s="78"/>
      <c r="D15" s="78"/>
      <c r="E15" s="9" t="s">
        <v>8</v>
      </c>
      <c r="F15" s="29"/>
    </row>
    <row r="16" spans="1:7" ht="15.75" x14ac:dyDescent="0.25">
      <c r="A16" s="6" t="s">
        <v>12</v>
      </c>
      <c r="B16" s="78" t="s">
        <v>130</v>
      </c>
      <c r="C16" s="78"/>
      <c r="D16" s="78"/>
      <c r="E16" s="9" t="s">
        <v>10</v>
      </c>
      <c r="F16" s="30" t="s">
        <v>132</v>
      </c>
    </row>
    <row r="17" spans="1:6" ht="17.25" customHeight="1" x14ac:dyDescent="0.25">
      <c r="A17" s="6" t="s">
        <v>13</v>
      </c>
      <c r="B17" s="78" t="s">
        <v>131</v>
      </c>
      <c r="C17" s="78"/>
      <c r="D17" s="6"/>
      <c r="E17" s="6"/>
    </row>
    <row r="18" spans="1:6" ht="15.75" x14ac:dyDescent="0.25">
      <c r="A18" s="1"/>
    </row>
    <row r="19" spans="1:6" ht="15.75" x14ac:dyDescent="0.25">
      <c r="A19" s="79" t="s">
        <v>104</v>
      </c>
      <c r="B19" s="79"/>
      <c r="C19" s="79"/>
      <c r="D19" s="79"/>
      <c r="E19" s="79"/>
      <c r="F19" s="79"/>
    </row>
    <row r="20" spans="1:6" ht="15.75" x14ac:dyDescent="0.25">
      <c r="A20" s="11"/>
      <c r="B20" s="11"/>
      <c r="C20" s="79" t="s">
        <v>115</v>
      </c>
      <c r="D20" s="79"/>
      <c r="E20" s="11"/>
      <c r="F20" s="11"/>
    </row>
    <row r="21" spans="1:6" x14ac:dyDescent="0.25">
      <c r="C21" s="83" t="s">
        <v>101</v>
      </c>
      <c r="D21" s="83"/>
    </row>
    <row r="22" spans="1:6" ht="15.75" x14ac:dyDescent="0.25">
      <c r="A22" s="79" t="s">
        <v>14</v>
      </c>
      <c r="B22" s="79"/>
      <c r="C22" s="79"/>
      <c r="D22" s="79"/>
      <c r="E22" s="79"/>
    </row>
    <row r="23" spans="1:6" ht="15.75" x14ac:dyDescent="0.25">
      <c r="A23" s="1" t="s">
        <v>15</v>
      </c>
    </row>
    <row r="24" spans="1:6" ht="15.75" x14ac:dyDescent="0.25">
      <c r="A24" s="1"/>
    </row>
    <row r="25" spans="1:6" ht="47.25" x14ac:dyDescent="0.25">
      <c r="A25" s="9"/>
      <c r="B25" s="30" t="s">
        <v>99</v>
      </c>
      <c r="C25" s="19" t="s">
        <v>96</v>
      </c>
      <c r="D25" s="30" t="s">
        <v>97</v>
      </c>
      <c r="E25" s="42" t="s">
        <v>98</v>
      </c>
      <c r="F25" s="42" t="s">
        <v>100</v>
      </c>
    </row>
    <row r="26" spans="1:6" ht="15.75" x14ac:dyDescent="0.25">
      <c r="A26" s="7">
        <v>1</v>
      </c>
      <c r="B26" s="7">
        <v>2</v>
      </c>
      <c r="C26" s="7">
        <v>3</v>
      </c>
      <c r="D26" s="7">
        <v>4</v>
      </c>
      <c r="E26" s="7">
        <v>5</v>
      </c>
      <c r="F26" s="7">
        <v>6</v>
      </c>
    </row>
    <row r="27" spans="1:6" ht="15.75" x14ac:dyDescent="0.25">
      <c r="A27" s="81" t="s">
        <v>16</v>
      </c>
      <c r="B27" s="82"/>
      <c r="C27" s="82"/>
      <c r="D27" s="82"/>
      <c r="E27" s="82"/>
      <c r="F27" s="82"/>
    </row>
    <row r="28" spans="1:6" ht="15.75" x14ac:dyDescent="0.25">
      <c r="A28" s="8" t="s">
        <v>17</v>
      </c>
      <c r="B28" s="9"/>
      <c r="C28" s="9"/>
      <c r="D28" s="9"/>
      <c r="E28" s="9"/>
      <c r="F28" s="9"/>
    </row>
    <row r="29" spans="1:6" ht="35.25" customHeight="1" x14ac:dyDescent="0.25">
      <c r="A29" s="9" t="s">
        <v>18</v>
      </c>
      <c r="B29" s="12">
        <v>10</v>
      </c>
      <c r="C29" s="44">
        <v>103647.52871519999</v>
      </c>
      <c r="D29" s="30">
        <v>111914.4</v>
      </c>
      <c r="E29" s="45">
        <f>D29-C29</f>
        <v>8266.8712847999996</v>
      </c>
      <c r="F29" s="54">
        <f>D29/C29*100</f>
        <v>107.97594635132641</v>
      </c>
    </row>
    <row r="30" spans="1:6" ht="15.75" x14ac:dyDescent="0.25">
      <c r="A30" s="9" t="s">
        <v>19</v>
      </c>
      <c r="B30" s="12">
        <v>11</v>
      </c>
      <c r="C30" s="44">
        <v>11481.322679999999</v>
      </c>
      <c r="D30" s="30">
        <v>20944.400000000001</v>
      </c>
      <c r="E30" s="45">
        <f t="shared" ref="E30:E49" si="0">D30-C30</f>
        <v>9463.0773200000021</v>
      </c>
      <c r="F30" s="54">
        <f t="shared" ref="F30:F49" si="1">D30/C30*100</f>
        <v>182.42149083122888</v>
      </c>
    </row>
    <row r="31" spans="1:6" ht="15.75" x14ac:dyDescent="0.25">
      <c r="A31" s="9" t="s">
        <v>20</v>
      </c>
      <c r="B31" s="12">
        <v>20</v>
      </c>
      <c r="C31" s="44">
        <v>17274.588119199998</v>
      </c>
      <c r="D31" s="30">
        <f>D29/6</f>
        <v>18652.399999999998</v>
      </c>
      <c r="E31" s="45">
        <f t="shared" si="0"/>
        <v>1377.8118807999999</v>
      </c>
      <c r="F31" s="54">
        <f t="shared" si="1"/>
        <v>107.97594635132641</v>
      </c>
    </row>
    <row r="32" spans="1:6" ht="15.75" x14ac:dyDescent="0.25">
      <c r="A32" s="9" t="s">
        <v>21</v>
      </c>
      <c r="B32" s="12">
        <v>30</v>
      </c>
      <c r="C32" s="44">
        <v>0</v>
      </c>
      <c r="D32" s="30">
        <v>0</v>
      </c>
      <c r="E32" s="45">
        <f t="shared" si="0"/>
        <v>0</v>
      </c>
      <c r="F32" s="54"/>
    </row>
    <row r="33" spans="1:6" ht="47.25" x14ac:dyDescent="0.25">
      <c r="A33" s="8" t="s">
        <v>22</v>
      </c>
      <c r="B33" s="10">
        <v>40</v>
      </c>
      <c r="C33" s="44">
        <v>86372.940596000015</v>
      </c>
      <c r="D33" s="30">
        <f>D29-D31</f>
        <v>93262</v>
      </c>
      <c r="E33" s="45">
        <f t="shared" si="0"/>
        <v>6889.0594039999851</v>
      </c>
      <c r="F33" s="54">
        <f t="shared" si="1"/>
        <v>107.97594635132641</v>
      </c>
    </row>
    <row r="34" spans="1:6" ht="15.75" x14ac:dyDescent="0.25">
      <c r="A34" s="9" t="s">
        <v>23</v>
      </c>
      <c r="B34" s="12">
        <v>50</v>
      </c>
      <c r="C34" s="44">
        <v>153</v>
      </c>
      <c r="D34" s="30">
        <v>303</v>
      </c>
      <c r="E34" s="45">
        <f t="shared" si="0"/>
        <v>150</v>
      </c>
      <c r="F34" s="54">
        <f t="shared" si="1"/>
        <v>198.03921568627453</v>
      </c>
    </row>
    <row r="35" spans="1:6" ht="15.75" x14ac:dyDescent="0.25">
      <c r="A35" s="9" t="s">
        <v>24</v>
      </c>
      <c r="B35" s="12"/>
      <c r="C35" s="44">
        <v>0</v>
      </c>
      <c r="D35" s="30"/>
      <c r="E35" s="45">
        <f t="shared" si="0"/>
        <v>0</v>
      </c>
      <c r="F35" s="54"/>
    </row>
    <row r="36" spans="1:6" ht="31.5" x14ac:dyDescent="0.25">
      <c r="A36" s="9" t="s">
        <v>25</v>
      </c>
      <c r="B36" s="12">
        <v>51</v>
      </c>
      <c r="C36" s="44">
        <v>147</v>
      </c>
      <c r="D36" s="30">
        <v>157</v>
      </c>
      <c r="E36" s="45">
        <f t="shared" si="0"/>
        <v>10</v>
      </c>
      <c r="F36" s="54">
        <f t="shared" si="1"/>
        <v>106.80272108843538</v>
      </c>
    </row>
    <row r="37" spans="1:6" ht="15.75" x14ac:dyDescent="0.25">
      <c r="A37" s="9" t="s">
        <v>26</v>
      </c>
      <c r="B37" s="12">
        <v>52</v>
      </c>
      <c r="C37" s="44">
        <v>0</v>
      </c>
      <c r="D37" s="30">
        <v>0</v>
      </c>
      <c r="E37" s="45">
        <f t="shared" si="0"/>
        <v>0</v>
      </c>
      <c r="F37" s="54"/>
    </row>
    <row r="38" spans="1:6" ht="31.5" x14ac:dyDescent="0.25">
      <c r="A38" s="9" t="s">
        <v>27</v>
      </c>
      <c r="B38" s="12">
        <v>53</v>
      </c>
      <c r="C38" s="44">
        <v>6</v>
      </c>
      <c r="D38" s="30">
        <v>6.1</v>
      </c>
      <c r="E38" s="45">
        <f t="shared" si="0"/>
        <v>9.9999999999999645E-2</v>
      </c>
      <c r="F38" s="54">
        <f t="shared" si="1"/>
        <v>101.66666666666666</v>
      </c>
    </row>
    <row r="39" spans="1:6" ht="31.5" x14ac:dyDescent="0.25">
      <c r="A39" s="29" t="s">
        <v>118</v>
      </c>
      <c r="B39" s="30"/>
      <c r="C39" s="44"/>
      <c r="D39" s="30">
        <v>2</v>
      </c>
      <c r="E39" s="45">
        <f t="shared" si="0"/>
        <v>2</v>
      </c>
      <c r="F39" s="54"/>
    </row>
    <row r="40" spans="1:6" ht="15.75" x14ac:dyDescent="0.25">
      <c r="A40" s="29" t="s">
        <v>116</v>
      </c>
      <c r="B40" s="30"/>
      <c r="C40" s="44"/>
      <c r="D40" s="30">
        <v>34</v>
      </c>
      <c r="E40" s="45">
        <f t="shared" si="0"/>
        <v>34</v>
      </c>
      <c r="F40" s="54"/>
    </row>
    <row r="41" spans="1:6" ht="15.75" x14ac:dyDescent="0.25">
      <c r="A41" s="29" t="s">
        <v>117</v>
      </c>
      <c r="B41" s="30"/>
      <c r="C41" s="44"/>
      <c r="D41" s="30">
        <v>104</v>
      </c>
      <c r="E41" s="45">
        <f t="shared" si="0"/>
        <v>104</v>
      </c>
      <c r="F41" s="54"/>
    </row>
    <row r="42" spans="1:6" ht="15.75" x14ac:dyDescent="0.25">
      <c r="A42" s="9" t="s">
        <v>28</v>
      </c>
      <c r="B42" s="12">
        <v>60</v>
      </c>
      <c r="C42" s="44">
        <v>0</v>
      </c>
      <c r="D42" s="30">
        <v>0</v>
      </c>
      <c r="E42" s="45">
        <f t="shared" si="0"/>
        <v>0</v>
      </c>
      <c r="F42" s="54"/>
    </row>
    <row r="43" spans="1:6" ht="15.75" x14ac:dyDescent="0.25">
      <c r="A43" s="9" t="s">
        <v>29</v>
      </c>
      <c r="B43" s="12">
        <v>70</v>
      </c>
      <c r="C43" s="44">
        <v>18</v>
      </c>
      <c r="D43" s="30">
        <v>0</v>
      </c>
      <c r="E43" s="45">
        <f t="shared" si="0"/>
        <v>-18</v>
      </c>
      <c r="F43" s="54">
        <f t="shared" si="1"/>
        <v>0</v>
      </c>
    </row>
    <row r="44" spans="1:6" ht="15.75" x14ac:dyDescent="0.25">
      <c r="A44" s="9" t="s">
        <v>30</v>
      </c>
      <c r="B44" s="12">
        <v>80</v>
      </c>
      <c r="C44" s="44">
        <v>390</v>
      </c>
      <c r="D44" s="30">
        <v>866</v>
      </c>
      <c r="E44" s="45">
        <f t="shared" si="0"/>
        <v>476</v>
      </c>
      <c r="F44" s="54">
        <f t="shared" si="1"/>
        <v>222.05128205128207</v>
      </c>
    </row>
    <row r="45" spans="1:6" ht="15.75" x14ac:dyDescent="0.25">
      <c r="A45" s="9" t="s">
        <v>31</v>
      </c>
      <c r="B45" s="12"/>
      <c r="C45" s="44"/>
      <c r="D45" s="30"/>
      <c r="E45" s="45"/>
      <c r="F45" s="54"/>
    </row>
    <row r="46" spans="1:6" ht="31.5" x14ac:dyDescent="0.25">
      <c r="A46" s="9" t="s">
        <v>32</v>
      </c>
      <c r="B46" s="12">
        <v>81</v>
      </c>
      <c r="C46" s="44">
        <v>0</v>
      </c>
      <c r="D46" s="30">
        <v>0</v>
      </c>
      <c r="E46" s="45">
        <f t="shared" si="0"/>
        <v>0</v>
      </c>
      <c r="F46" s="54"/>
    </row>
    <row r="47" spans="1:6" ht="31.5" x14ac:dyDescent="0.25">
      <c r="A47" s="9" t="s">
        <v>33</v>
      </c>
      <c r="B47" s="12">
        <v>82</v>
      </c>
      <c r="C47" s="44">
        <v>390</v>
      </c>
      <c r="D47" s="30">
        <v>850</v>
      </c>
      <c r="E47" s="45">
        <f t="shared" si="0"/>
        <v>460</v>
      </c>
      <c r="F47" s="54">
        <f t="shared" si="1"/>
        <v>217.94871794871793</v>
      </c>
    </row>
    <row r="48" spans="1:6" ht="15.75" x14ac:dyDescent="0.25">
      <c r="A48" s="29" t="s">
        <v>119</v>
      </c>
      <c r="B48" s="30"/>
      <c r="C48" s="44"/>
      <c r="D48" s="30">
        <v>16</v>
      </c>
      <c r="E48" s="45">
        <f t="shared" si="0"/>
        <v>16</v>
      </c>
      <c r="F48" s="54"/>
    </row>
    <row r="49" spans="1:6" ht="15.75" x14ac:dyDescent="0.25">
      <c r="A49" s="8" t="s">
        <v>34</v>
      </c>
      <c r="B49" s="10">
        <v>90</v>
      </c>
      <c r="C49" s="44">
        <v>86915.940596000015</v>
      </c>
      <c r="D49" s="31">
        <f>D33+D34+D43+D44</f>
        <v>94431</v>
      </c>
      <c r="E49" s="45">
        <f t="shared" si="0"/>
        <v>7515.0594039999851</v>
      </c>
      <c r="F49" s="54">
        <f t="shared" si="1"/>
        <v>108.6463534220164</v>
      </c>
    </row>
    <row r="50" spans="1:6" ht="15.75" x14ac:dyDescent="0.25">
      <c r="A50" s="8" t="s">
        <v>35</v>
      </c>
      <c r="B50" s="12"/>
      <c r="C50" s="44"/>
      <c r="D50" s="30"/>
      <c r="E50" s="9"/>
      <c r="F50" s="9"/>
    </row>
    <row r="51" spans="1:6" ht="31.5" x14ac:dyDescent="0.25">
      <c r="A51" s="9" t="s">
        <v>36</v>
      </c>
      <c r="B51" s="12">
        <v>100</v>
      </c>
      <c r="C51" s="44">
        <v>81072.906239525168</v>
      </c>
      <c r="D51" s="30">
        <v>103369</v>
      </c>
      <c r="E51" s="45">
        <f t="shared" ref="E51:E57" si="2">D51-C51</f>
        <v>22296.093760474832</v>
      </c>
      <c r="F51" s="54">
        <f t="shared" ref="F51:F54" si="3">D51/C51*100</f>
        <v>127.50128840158057</v>
      </c>
    </row>
    <row r="52" spans="1:6" ht="15.75" x14ac:dyDescent="0.25">
      <c r="A52" s="9" t="s">
        <v>37</v>
      </c>
      <c r="B52" s="12">
        <v>110</v>
      </c>
      <c r="C52" s="44">
        <v>4495.2767543061436</v>
      </c>
      <c r="D52" s="30">
        <v>4688</v>
      </c>
      <c r="E52" s="45">
        <f t="shared" si="2"/>
        <v>192.72324569385637</v>
      </c>
      <c r="F52" s="54">
        <f t="shared" si="3"/>
        <v>104.28723872249337</v>
      </c>
    </row>
    <row r="53" spans="1:6" ht="15" customHeight="1" x14ac:dyDescent="0.25">
      <c r="A53" s="17" t="s">
        <v>38</v>
      </c>
      <c r="B53" s="17">
        <v>120</v>
      </c>
      <c r="C53" s="44">
        <v>1082.7247427544053</v>
      </c>
      <c r="D53" s="32">
        <v>1178</v>
      </c>
      <c r="E53" s="45">
        <f t="shared" si="2"/>
        <v>95.27525724559473</v>
      </c>
      <c r="F53" s="54">
        <f t="shared" si="3"/>
        <v>108.79958252392188</v>
      </c>
    </row>
    <row r="54" spans="1:6" ht="15.75" x14ac:dyDescent="0.25">
      <c r="A54" s="9" t="s">
        <v>39</v>
      </c>
      <c r="B54" s="12">
        <v>130</v>
      </c>
      <c r="C54" s="44">
        <v>120</v>
      </c>
      <c r="D54" s="30">
        <v>730</v>
      </c>
      <c r="E54" s="45">
        <f t="shared" si="2"/>
        <v>610</v>
      </c>
      <c r="F54" s="54">
        <f t="shared" si="3"/>
        <v>608.33333333333326</v>
      </c>
    </row>
    <row r="55" spans="1:6" ht="15.75" x14ac:dyDescent="0.25">
      <c r="A55" s="9" t="s">
        <v>40</v>
      </c>
      <c r="B55" s="12">
        <v>140</v>
      </c>
      <c r="C55" s="44">
        <v>0</v>
      </c>
      <c r="D55" s="30">
        <v>4</v>
      </c>
      <c r="E55" s="45">
        <f t="shared" si="2"/>
        <v>4</v>
      </c>
      <c r="F55" s="54"/>
    </row>
    <row r="56" spans="1:6" ht="15.75" x14ac:dyDescent="0.25">
      <c r="A56" s="9" t="s">
        <v>41</v>
      </c>
      <c r="B56" s="12">
        <v>150</v>
      </c>
      <c r="C56" s="44">
        <v>0</v>
      </c>
      <c r="D56" s="30">
        <v>0</v>
      </c>
      <c r="E56" s="45">
        <f t="shared" si="2"/>
        <v>0</v>
      </c>
      <c r="F56" s="54"/>
    </row>
    <row r="57" spans="1:6" ht="15.75" x14ac:dyDescent="0.25">
      <c r="A57" s="9" t="s">
        <v>42</v>
      </c>
      <c r="B57" s="12">
        <v>160</v>
      </c>
      <c r="C57" s="44">
        <v>0</v>
      </c>
      <c r="D57" s="30">
        <v>0</v>
      </c>
      <c r="E57" s="45">
        <f t="shared" si="2"/>
        <v>0</v>
      </c>
      <c r="F57" s="54"/>
    </row>
    <row r="58" spans="1:6" ht="15.75" x14ac:dyDescent="0.25">
      <c r="A58" s="8" t="s">
        <v>43</v>
      </c>
      <c r="B58" s="10">
        <v>170</v>
      </c>
      <c r="C58" s="44">
        <v>86770.907736585708</v>
      </c>
      <c r="D58" s="30">
        <f>SUM(D51:D57)</f>
        <v>109969</v>
      </c>
      <c r="E58" s="45">
        <f t="shared" ref="E58" si="4">D58-C58</f>
        <v>23198.092263414292</v>
      </c>
      <c r="F58" s="54">
        <f t="shared" ref="F58" si="5">D58/C58*100</f>
        <v>126.73487332164113</v>
      </c>
    </row>
    <row r="59" spans="1:6" ht="15" customHeight="1" x14ac:dyDescent="0.25">
      <c r="A59" s="84" t="s">
        <v>44</v>
      </c>
      <c r="B59" s="96"/>
      <c r="C59" s="72"/>
      <c r="D59" s="96"/>
      <c r="E59" s="80"/>
      <c r="F59" s="80"/>
    </row>
    <row r="60" spans="1:6" ht="11.25" customHeight="1" x14ac:dyDescent="0.25">
      <c r="A60" s="84"/>
      <c r="B60" s="96"/>
      <c r="C60" s="74"/>
      <c r="D60" s="96"/>
      <c r="E60" s="80"/>
      <c r="F60" s="80"/>
    </row>
    <row r="61" spans="1:6" ht="15" hidden="1" customHeight="1" x14ac:dyDescent="0.25">
      <c r="A61" s="84"/>
      <c r="B61" s="96"/>
      <c r="C61" s="44">
        <v>0</v>
      </c>
      <c r="D61" s="96"/>
      <c r="E61" s="80"/>
      <c r="F61" s="80"/>
    </row>
    <row r="62" spans="1:6" ht="15.75" x14ac:dyDescent="0.25">
      <c r="A62" s="9" t="s">
        <v>45</v>
      </c>
      <c r="B62" s="12">
        <v>180</v>
      </c>
      <c r="C62" s="44">
        <v>5300.0343564748346</v>
      </c>
      <c r="D62" s="30">
        <f>D33-D51</f>
        <v>-10107</v>
      </c>
      <c r="E62" s="45">
        <f t="shared" ref="E62" si="6">D62-C62</f>
        <v>-15407.034356474835</v>
      </c>
      <c r="F62" s="54">
        <f t="shared" ref="F62" si="7">D62/C62*100</f>
        <v>-190.69687704293261</v>
      </c>
    </row>
    <row r="63" spans="1:6" ht="15.75" x14ac:dyDescent="0.25">
      <c r="A63" s="9" t="s">
        <v>46</v>
      </c>
      <c r="B63" s="12">
        <v>181</v>
      </c>
      <c r="C63" s="44">
        <f>C62</f>
        <v>5300.0343564748346</v>
      </c>
      <c r="D63" s="30"/>
      <c r="E63" s="9"/>
      <c r="F63" s="9"/>
    </row>
    <row r="64" spans="1:6" ht="15.75" x14ac:dyDescent="0.25">
      <c r="A64" s="9" t="s">
        <v>47</v>
      </c>
      <c r="B64" s="12">
        <v>182</v>
      </c>
      <c r="C64" s="44"/>
      <c r="D64" s="30">
        <f>D62</f>
        <v>-10107</v>
      </c>
      <c r="E64" s="9"/>
      <c r="F64" s="9"/>
    </row>
    <row r="65" spans="1:6" ht="31.5" x14ac:dyDescent="0.25">
      <c r="A65" s="9" t="s">
        <v>48</v>
      </c>
      <c r="B65" s="12">
        <v>190</v>
      </c>
      <c r="C65" s="44">
        <v>-244.96714058571388</v>
      </c>
      <c r="D65" s="30">
        <v>-16400</v>
      </c>
      <c r="E65" s="45">
        <f t="shared" ref="E65" si="8">D65-C65</f>
        <v>-16155.032859414287</v>
      </c>
      <c r="F65" s="54">
        <f t="shared" ref="F65" si="9">D65/C65*100</f>
        <v>6694.775454694769</v>
      </c>
    </row>
    <row r="66" spans="1:6" ht="15.75" x14ac:dyDescent="0.25">
      <c r="A66" s="9" t="s">
        <v>49</v>
      </c>
      <c r="B66" s="12">
        <v>191</v>
      </c>
      <c r="C66" s="44"/>
      <c r="D66" s="30"/>
      <c r="E66" s="9"/>
      <c r="F66" s="9"/>
    </row>
    <row r="67" spans="1:6" ht="15.75" x14ac:dyDescent="0.25">
      <c r="A67" s="9" t="s">
        <v>50</v>
      </c>
      <c r="B67" s="12">
        <v>192</v>
      </c>
      <c r="C67" s="44"/>
      <c r="D67" s="30">
        <f>D65</f>
        <v>-16400</v>
      </c>
      <c r="E67" s="9"/>
      <c r="F67" s="9"/>
    </row>
    <row r="68" spans="1:6" ht="31.5" x14ac:dyDescent="0.25">
      <c r="A68" s="9" t="s">
        <v>51</v>
      </c>
      <c r="B68" s="12">
        <v>200</v>
      </c>
      <c r="D68" s="30"/>
      <c r="E68" s="9"/>
      <c r="F68" s="9"/>
    </row>
    <row r="69" spans="1:6" ht="15.75" x14ac:dyDescent="0.25">
      <c r="A69" s="9" t="s">
        <v>46</v>
      </c>
      <c r="B69" s="12">
        <v>201</v>
      </c>
      <c r="C69" s="44">
        <v>145.03285941428612</v>
      </c>
      <c r="D69" s="30"/>
      <c r="E69" s="9"/>
      <c r="F69" s="9"/>
    </row>
    <row r="70" spans="1:6" ht="15.75" x14ac:dyDescent="0.25">
      <c r="A70" s="9" t="s">
        <v>47</v>
      </c>
      <c r="B70" s="12">
        <v>202</v>
      </c>
      <c r="C70" s="44"/>
      <c r="D70" s="30">
        <v>-15538</v>
      </c>
      <c r="E70" s="9"/>
      <c r="F70" s="9"/>
    </row>
    <row r="71" spans="1:6" ht="15.75" x14ac:dyDescent="0.25">
      <c r="A71" s="9" t="s">
        <v>52</v>
      </c>
      <c r="B71" s="12">
        <v>210</v>
      </c>
      <c r="C71" s="44">
        <v>26.105914694571538</v>
      </c>
      <c r="D71" s="30">
        <v>0</v>
      </c>
      <c r="E71" s="9"/>
      <c r="F71" s="9"/>
    </row>
    <row r="72" spans="1:6" ht="15.75" x14ac:dyDescent="0.25">
      <c r="A72" s="9" t="s">
        <v>53</v>
      </c>
      <c r="B72" s="12">
        <v>220</v>
      </c>
      <c r="C72" s="44">
        <v>0</v>
      </c>
      <c r="D72" s="30"/>
      <c r="E72" s="9"/>
      <c r="F72" s="9"/>
    </row>
    <row r="73" spans="1:6" ht="15.75" x14ac:dyDescent="0.25">
      <c r="A73" s="9" t="s">
        <v>49</v>
      </c>
      <c r="B73" s="12">
        <v>221</v>
      </c>
      <c r="C73" s="44">
        <f>C69-C71</f>
        <v>118.92694471971458</v>
      </c>
      <c r="D73" s="30"/>
      <c r="E73" s="9"/>
      <c r="F73" s="9"/>
    </row>
    <row r="74" spans="1:6" ht="15.75" x14ac:dyDescent="0.25">
      <c r="A74" s="9" t="s">
        <v>50</v>
      </c>
      <c r="B74" s="12">
        <v>222</v>
      </c>
      <c r="C74" s="44">
        <v>0</v>
      </c>
      <c r="D74" s="30">
        <f>D70</f>
        <v>-15538</v>
      </c>
      <c r="E74" s="9"/>
      <c r="F74" s="9"/>
    </row>
    <row r="75" spans="1:6" ht="31.5" x14ac:dyDescent="0.25">
      <c r="A75" s="9" t="s">
        <v>54</v>
      </c>
      <c r="B75" s="12">
        <v>230</v>
      </c>
      <c r="C75" s="44">
        <v>0</v>
      </c>
      <c r="D75" s="30"/>
      <c r="E75" s="9"/>
      <c r="F75" s="9"/>
    </row>
    <row r="76" spans="1:6" ht="15.75" x14ac:dyDescent="0.25">
      <c r="A76" s="92"/>
      <c r="B76" s="93"/>
      <c r="C76" s="93"/>
      <c r="D76" s="93"/>
      <c r="E76" s="93"/>
      <c r="F76" s="93"/>
    </row>
    <row r="77" spans="1:6" ht="15.75" x14ac:dyDescent="0.25">
      <c r="A77" s="94" t="s">
        <v>55</v>
      </c>
      <c r="B77" s="95"/>
      <c r="C77" s="95"/>
      <c r="D77" s="95"/>
      <c r="E77" s="95"/>
      <c r="F77" s="95"/>
    </row>
    <row r="78" spans="1:6" ht="15.75" x14ac:dyDescent="0.25">
      <c r="A78" s="9" t="s">
        <v>56</v>
      </c>
      <c r="B78" s="12">
        <v>240</v>
      </c>
      <c r="C78" s="44">
        <v>46483.733040000006</v>
      </c>
      <c r="D78" s="30">
        <v>71071</v>
      </c>
      <c r="E78" s="45">
        <f t="shared" ref="E78:E83" si="10">D78-C78</f>
        <v>24587.266959999994</v>
      </c>
      <c r="F78" s="54">
        <f t="shared" ref="F78:F83" si="11">D78/C78*100</f>
        <v>152.89434680050815</v>
      </c>
    </row>
    <row r="79" spans="1:6" ht="15.75" x14ac:dyDescent="0.25">
      <c r="A79" s="9" t="s">
        <v>57</v>
      </c>
      <c r="B79" s="12">
        <v>250</v>
      </c>
      <c r="C79" s="44">
        <v>27606.679791428571</v>
      </c>
      <c r="D79" s="30">
        <v>26716</v>
      </c>
      <c r="E79" s="45">
        <f t="shared" si="10"/>
        <v>-890.67979142857075</v>
      </c>
      <c r="F79" s="54">
        <f t="shared" si="11"/>
        <v>96.773680144958561</v>
      </c>
    </row>
    <row r="80" spans="1:6" ht="15.75" x14ac:dyDescent="0.25">
      <c r="A80" s="9" t="s">
        <v>58</v>
      </c>
      <c r="B80" s="12">
        <v>260</v>
      </c>
      <c r="C80" s="44">
        <v>5935.4361551571419</v>
      </c>
      <c r="D80" s="30">
        <v>5403</v>
      </c>
      <c r="E80" s="45">
        <f t="shared" si="10"/>
        <v>-532.43615515714191</v>
      </c>
      <c r="F80" s="54">
        <f t="shared" si="11"/>
        <v>91.029536141256912</v>
      </c>
    </row>
    <row r="81" spans="1:6" ht="15.75" x14ac:dyDescent="0.25">
      <c r="A81" s="9" t="s">
        <v>59</v>
      </c>
      <c r="B81" s="12">
        <v>270</v>
      </c>
      <c r="C81" s="44">
        <v>3265.9999999999995</v>
      </c>
      <c r="D81" s="30">
        <v>3299</v>
      </c>
      <c r="E81" s="45">
        <f t="shared" si="10"/>
        <v>33.000000000000455</v>
      </c>
      <c r="F81" s="54">
        <f t="shared" si="11"/>
        <v>101.01041028781385</v>
      </c>
    </row>
    <row r="82" spans="1:6" ht="15.75" x14ac:dyDescent="0.25">
      <c r="A82" s="9" t="s">
        <v>60</v>
      </c>
      <c r="B82" s="12">
        <v>280</v>
      </c>
      <c r="C82" s="44">
        <v>3479.0587500000006</v>
      </c>
      <c r="D82" s="30">
        <v>4476</v>
      </c>
      <c r="E82" s="45">
        <f t="shared" si="10"/>
        <v>996.9412499999994</v>
      </c>
      <c r="F82" s="54">
        <f t="shared" si="11"/>
        <v>128.6554876372812</v>
      </c>
    </row>
    <row r="83" spans="1:6" ht="15" customHeight="1" x14ac:dyDescent="0.25">
      <c r="A83" s="80" t="s">
        <v>61</v>
      </c>
      <c r="B83" s="96">
        <v>290</v>
      </c>
      <c r="C83" s="72">
        <v>86770.907736585708</v>
      </c>
      <c r="D83" s="96">
        <f>SUM(D78:D82)</f>
        <v>110965</v>
      </c>
      <c r="E83" s="97">
        <f t="shared" si="10"/>
        <v>24194.092263414292</v>
      </c>
      <c r="F83" s="100">
        <f t="shared" si="11"/>
        <v>127.88272347785201</v>
      </c>
    </row>
    <row r="84" spans="1:6" ht="15" customHeight="1" x14ac:dyDescent="0.25">
      <c r="A84" s="80"/>
      <c r="B84" s="96"/>
      <c r="C84" s="73"/>
      <c r="D84" s="96"/>
      <c r="E84" s="98"/>
      <c r="F84" s="101"/>
    </row>
    <row r="85" spans="1:6" ht="15" customHeight="1" x14ac:dyDescent="0.25">
      <c r="A85" s="80"/>
      <c r="B85" s="96"/>
      <c r="C85" s="74"/>
      <c r="D85" s="96"/>
      <c r="E85" s="99"/>
      <c r="F85" s="102"/>
    </row>
    <row r="86" spans="1:6" ht="15.75" x14ac:dyDescent="0.25">
      <c r="A86" s="92"/>
      <c r="B86" s="93"/>
      <c r="C86" s="93"/>
      <c r="D86" s="93"/>
      <c r="E86" s="93"/>
      <c r="F86" s="93"/>
    </row>
    <row r="87" spans="1:6" ht="15.75" x14ac:dyDescent="0.25">
      <c r="A87" s="90" t="s">
        <v>62</v>
      </c>
      <c r="B87" s="91"/>
      <c r="C87" s="91"/>
      <c r="D87" s="91"/>
      <c r="E87" s="91"/>
      <c r="F87" s="91"/>
    </row>
    <row r="88" spans="1:6" ht="68.25" customHeight="1" x14ac:dyDescent="0.25">
      <c r="A88" s="8" t="s">
        <v>63</v>
      </c>
      <c r="B88" s="10">
        <v>300</v>
      </c>
      <c r="C88" s="44">
        <v>5882.5</v>
      </c>
      <c r="D88" s="30">
        <v>8534</v>
      </c>
      <c r="E88" s="45">
        <f t="shared" ref="E88" si="12">D88-C88</f>
        <v>2651.5</v>
      </c>
      <c r="F88" s="54">
        <f t="shared" ref="F88" si="13">D88/C88*100</f>
        <v>145.0743731406715</v>
      </c>
    </row>
    <row r="89" spans="1:6" ht="15.75" x14ac:dyDescent="0.25">
      <c r="A89" s="9" t="s">
        <v>64</v>
      </c>
      <c r="B89" s="12">
        <v>301</v>
      </c>
      <c r="C89" s="44">
        <v>26</v>
      </c>
      <c r="D89" s="30">
        <v>0</v>
      </c>
      <c r="E89" s="45">
        <f t="shared" ref="E89:E97" si="14">D89-C89</f>
        <v>-26</v>
      </c>
      <c r="F89" s="54">
        <f t="shared" ref="F89:F97" si="15">D89/C89*100</f>
        <v>0</v>
      </c>
    </row>
    <row r="90" spans="1:6" ht="31.5" x14ac:dyDescent="0.25">
      <c r="A90" s="9" t="s">
        <v>65</v>
      </c>
      <c r="B90" s="12">
        <v>302</v>
      </c>
      <c r="C90" s="44">
        <v>4385</v>
      </c>
      <c r="D90" s="30">
        <v>8535</v>
      </c>
      <c r="E90" s="45">
        <f t="shared" si="14"/>
        <v>4150</v>
      </c>
      <c r="F90" s="54">
        <f t="shared" si="15"/>
        <v>194.64082098061573</v>
      </c>
    </row>
    <row r="91" spans="1:6" ht="47.25" x14ac:dyDescent="0.25">
      <c r="A91" s="9" t="s">
        <v>66</v>
      </c>
      <c r="B91" s="12">
        <v>303</v>
      </c>
      <c r="C91" s="44">
        <v>0</v>
      </c>
      <c r="D91" s="30">
        <v>0</v>
      </c>
      <c r="E91" s="45">
        <f t="shared" si="14"/>
        <v>0</v>
      </c>
      <c r="F91" s="54"/>
    </row>
    <row r="92" spans="1:6" ht="31.5" x14ac:dyDescent="0.25">
      <c r="A92" s="9" t="s">
        <v>92</v>
      </c>
      <c r="B92" s="12">
        <v>304</v>
      </c>
      <c r="C92" s="44">
        <v>1471.5</v>
      </c>
      <c r="D92" s="45">
        <f>D94</f>
        <v>1528.4</v>
      </c>
      <c r="E92" s="45">
        <f t="shared" si="14"/>
        <v>56.900000000000091</v>
      </c>
      <c r="F92" s="54">
        <f t="shared" si="15"/>
        <v>103.8668025823989</v>
      </c>
    </row>
    <row r="93" spans="1:6" ht="47.25" x14ac:dyDescent="0.25">
      <c r="A93" s="9" t="s">
        <v>67</v>
      </c>
      <c r="B93" s="12" t="s">
        <v>68</v>
      </c>
      <c r="C93" s="44">
        <v>0</v>
      </c>
      <c r="D93" s="30">
        <v>0</v>
      </c>
      <c r="E93" s="45">
        <f t="shared" si="14"/>
        <v>0</v>
      </c>
      <c r="F93" s="54"/>
    </row>
    <row r="94" spans="1:6" ht="15.75" x14ac:dyDescent="0.25">
      <c r="A94" s="9" t="s">
        <v>69</v>
      </c>
      <c r="B94" s="12" t="s">
        <v>70</v>
      </c>
      <c r="C94" s="48">
        <f>SUM(C95:C97)</f>
        <v>1471.5</v>
      </c>
      <c r="D94" s="30">
        <f>SUM(D95:D97)</f>
        <v>1528.4</v>
      </c>
      <c r="E94" s="45">
        <f t="shared" si="14"/>
        <v>56.900000000000091</v>
      </c>
      <c r="F94" s="54">
        <f t="shared" si="15"/>
        <v>103.8668025823989</v>
      </c>
    </row>
    <row r="95" spans="1:6" ht="15.75" x14ac:dyDescent="0.25">
      <c r="A95" s="29" t="s">
        <v>120</v>
      </c>
      <c r="B95" s="30"/>
      <c r="C95" s="44">
        <v>1150.5</v>
      </c>
      <c r="D95" s="30">
        <v>1198.3</v>
      </c>
      <c r="E95" s="45">
        <f t="shared" si="14"/>
        <v>47.799999999999955</v>
      </c>
      <c r="F95" s="54">
        <f t="shared" si="15"/>
        <v>104.15471534115601</v>
      </c>
    </row>
    <row r="96" spans="1:6" ht="15.75" x14ac:dyDescent="0.25">
      <c r="A96" s="29" t="s">
        <v>121</v>
      </c>
      <c r="B96" s="30"/>
      <c r="C96" s="44">
        <v>168</v>
      </c>
      <c r="D96" s="30">
        <v>155.9</v>
      </c>
      <c r="E96" s="45">
        <f t="shared" si="14"/>
        <v>-12.099999999999994</v>
      </c>
      <c r="F96" s="54">
        <f t="shared" si="15"/>
        <v>92.797619047619051</v>
      </c>
    </row>
    <row r="97" spans="1:6" ht="15.75" x14ac:dyDescent="0.25">
      <c r="A97" s="29" t="s">
        <v>122</v>
      </c>
      <c r="B97" s="30"/>
      <c r="C97" s="44">
        <v>153</v>
      </c>
      <c r="D97" s="30">
        <v>174.2</v>
      </c>
      <c r="E97" s="45">
        <f t="shared" si="14"/>
        <v>21.199999999999989</v>
      </c>
      <c r="F97" s="54">
        <f t="shared" si="15"/>
        <v>113.85620915032679</v>
      </c>
    </row>
    <row r="98" spans="1:6" ht="31.5" x14ac:dyDescent="0.25">
      <c r="A98" s="8" t="s">
        <v>71</v>
      </c>
      <c r="B98" s="10">
        <v>310</v>
      </c>
      <c r="C98" s="33"/>
      <c r="D98" s="9"/>
      <c r="E98" s="9"/>
      <c r="F98" s="9"/>
    </row>
    <row r="99" spans="1:6" ht="47.25" x14ac:dyDescent="0.25">
      <c r="A99" s="9" t="s">
        <v>91</v>
      </c>
      <c r="B99" s="12"/>
      <c r="C99" s="50">
        <v>0</v>
      </c>
      <c r="D99" s="50">
        <v>0</v>
      </c>
      <c r="E99" s="9"/>
      <c r="F99" s="9"/>
    </row>
    <row r="100" spans="1:6" ht="15.75" x14ac:dyDescent="0.25">
      <c r="A100" s="9" t="s">
        <v>72</v>
      </c>
      <c r="B100" s="12">
        <v>312</v>
      </c>
      <c r="C100" s="49">
        <v>0</v>
      </c>
      <c r="D100" s="49">
        <v>0</v>
      </c>
      <c r="E100" s="9"/>
      <c r="F100" s="9"/>
    </row>
    <row r="101" spans="1:6" ht="15.75" x14ac:dyDescent="0.25">
      <c r="A101" s="9" t="s">
        <v>73</v>
      </c>
      <c r="B101" s="12">
        <v>313</v>
      </c>
      <c r="C101" s="44">
        <v>0</v>
      </c>
      <c r="D101" s="44">
        <v>0</v>
      </c>
      <c r="E101" s="9"/>
      <c r="F101" s="9"/>
    </row>
    <row r="102" spans="1:6" ht="31.5" x14ac:dyDescent="0.25">
      <c r="A102" s="8" t="s">
        <v>74</v>
      </c>
      <c r="B102" s="10">
        <v>320</v>
      </c>
      <c r="C102" s="44">
        <v>5936</v>
      </c>
      <c r="D102" s="30">
        <f>D103</f>
        <v>5624</v>
      </c>
      <c r="E102" s="45">
        <f t="shared" ref="E102:E103" si="16">D102-C102</f>
        <v>-312</v>
      </c>
      <c r="F102" s="45">
        <f t="shared" ref="F102:F103" si="17">D102/C102*100</f>
        <v>94.743935309973054</v>
      </c>
    </row>
    <row r="103" spans="1:6" ht="25.5" customHeight="1" x14ac:dyDescent="0.25">
      <c r="A103" s="105" t="s">
        <v>75</v>
      </c>
      <c r="B103" s="107">
        <v>321</v>
      </c>
      <c r="C103" s="72">
        <v>5936</v>
      </c>
      <c r="D103" s="107">
        <v>5624</v>
      </c>
      <c r="E103" s="97">
        <f t="shared" si="16"/>
        <v>-312</v>
      </c>
      <c r="F103" s="97">
        <f t="shared" si="17"/>
        <v>94.743935309973054</v>
      </c>
    </row>
    <row r="104" spans="1:6" ht="54.75" customHeight="1" x14ac:dyDescent="0.25">
      <c r="A104" s="106"/>
      <c r="B104" s="108"/>
      <c r="C104" s="74"/>
      <c r="D104" s="108"/>
      <c r="E104" s="99"/>
      <c r="F104" s="99"/>
    </row>
    <row r="105" spans="1:6" ht="15.75" x14ac:dyDescent="0.25">
      <c r="A105" s="9" t="s">
        <v>69</v>
      </c>
      <c r="B105" s="12">
        <v>322</v>
      </c>
      <c r="C105" s="44">
        <v>0</v>
      </c>
      <c r="D105" s="44">
        <v>0</v>
      </c>
      <c r="E105" s="44">
        <v>0</v>
      </c>
      <c r="F105" s="44">
        <v>0</v>
      </c>
    </row>
    <row r="106" spans="1:6" ht="17.25" customHeight="1" x14ac:dyDescent="0.25">
      <c r="A106" s="9" t="s">
        <v>76</v>
      </c>
      <c r="B106" s="12">
        <v>330</v>
      </c>
      <c r="C106" s="44">
        <v>0</v>
      </c>
      <c r="D106" s="44">
        <v>0</v>
      </c>
      <c r="E106" s="44">
        <v>0</v>
      </c>
      <c r="F106" s="44">
        <v>0</v>
      </c>
    </row>
    <row r="107" spans="1:6" ht="15.75" x14ac:dyDescent="0.25">
      <c r="A107" s="9" t="s">
        <v>77</v>
      </c>
      <c r="B107" s="12">
        <v>331</v>
      </c>
      <c r="C107" s="50">
        <v>0</v>
      </c>
      <c r="D107" s="50">
        <v>0</v>
      </c>
      <c r="E107" s="50">
        <v>0</v>
      </c>
      <c r="F107" s="50">
        <v>0</v>
      </c>
    </row>
    <row r="108" spans="1:6" ht="15.75" x14ac:dyDescent="0.25">
      <c r="A108" s="18" t="s">
        <v>78</v>
      </c>
      <c r="B108" s="19">
        <v>332</v>
      </c>
      <c r="C108" s="50">
        <v>0</v>
      </c>
      <c r="D108" s="50">
        <v>0</v>
      </c>
      <c r="E108" s="50">
        <v>0</v>
      </c>
      <c r="F108" s="50">
        <v>0</v>
      </c>
    </row>
    <row r="109" spans="1:6" ht="15.75" x14ac:dyDescent="0.25">
      <c r="A109" s="103"/>
      <c r="B109" s="104"/>
      <c r="C109" s="104"/>
      <c r="D109" s="104"/>
      <c r="E109" s="104"/>
      <c r="F109" s="104"/>
    </row>
    <row r="110" spans="1:6" ht="15.75" x14ac:dyDescent="0.25">
      <c r="A110" s="90" t="s">
        <v>79</v>
      </c>
      <c r="B110" s="91"/>
      <c r="C110" s="91"/>
      <c r="D110" s="91"/>
      <c r="E110" s="91"/>
      <c r="F110" s="91"/>
    </row>
    <row r="111" spans="1:6" ht="15.75" x14ac:dyDescent="0.25">
      <c r="A111" s="9" t="s">
        <v>80</v>
      </c>
      <c r="B111" s="12">
        <v>340</v>
      </c>
      <c r="C111" s="56">
        <v>0</v>
      </c>
      <c r="D111" s="56">
        <v>0</v>
      </c>
      <c r="E111" s="56">
        <v>0</v>
      </c>
      <c r="F111" s="56">
        <v>0</v>
      </c>
    </row>
    <row r="112" spans="1:6" ht="15.75" x14ac:dyDescent="0.25">
      <c r="A112" s="9" t="s">
        <v>81</v>
      </c>
      <c r="B112" s="12">
        <v>341</v>
      </c>
      <c r="C112" s="56">
        <v>0</v>
      </c>
      <c r="D112" s="56">
        <v>0</v>
      </c>
      <c r="E112" s="56">
        <v>0</v>
      </c>
      <c r="F112" s="56">
        <v>0</v>
      </c>
    </row>
    <row r="113" spans="1:6" ht="47.25" x14ac:dyDescent="0.25">
      <c r="A113" s="9" t="s">
        <v>82</v>
      </c>
      <c r="B113" s="12">
        <v>350</v>
      </c>
      <c r="C113" s="44">
        <v>600</v>
      </c>
      <c r="D113" s="30">
        <v>2129.5</v>
      </c>
      <c r="E113" s="45">
        <f>D113-C113</f>
        <v>1529.5</v>
      </c>
      <c r="F113" s="45">
        <f>D113/C113*100</f>
        <v>354.91666666666669</v>
      </c>
    </row>
    <row r="114" spans="1:6" ht="15" customHeight="1" x14ac:dyDescent="0.25">
      <c r="A114" s="80" t="s">
        <v>81</v>
      </c>
      <c r="B114" s="96">
        <v>351</v>
      </c>
      <c r="C114" s="75">
        <v>0</v>
      </c>
      <c r="D114" s="75">
        <v>0</v>
      </c>
      <c r="E114" s="75">
        <v>0</v>
      </c>
      <c r="F114" s="75">
        <v>0</v>
      </c>
    </row>
    <row r="115" spans="1:6" ht="15.75" customHeight="1" x14ac:dyDescent="0.25">
      <c r="A115" s="80"/>
      <c r="B115" s="96"/>
      <c r="C115" s="76"/>
      <c r="D115" s="76"/>
      <c r="E115" s="76"/>
      <c r="F115" s="76"/>
    </row>
    <row r="116" spans="1:6" ht="31.5" x14ac:dyDescent="0.25">
      <c r="A116" s="9" t="s">
        <v>83</v>
      </c>
      <c r="B116" s="12">
        <v>360</v>
      </c>
      <c r="C116" s="41"/>
      <c r="D116" s="30">
        <v>55</v>
      </c>
      <c r="E116" s="9"/>
      <c r="F116" s="9"/>
    </row>
    <row r="117" spans="1:6" ht="15.75" x14ac:dyDescent="0.25">
      <c r="A117" s="9" t="s">
        <v>81</v>
      </c>
      <c r="B117" s="12">
        <v>361</v>
      </c>
      <c r="C117" s="41"/>
      <c r="D117" s="30">
        <v>0</v>
      </c>
      <c r="E117" s="9"/>
      <c r="F117" s="9"/>
    </row>
    <row r="118" spans="1:6" ht="31.5" x14ac:dyDescent="0.25">
      <c r="A118" s="9" t="s">
        <v>84</v>
      </c>
      <c r="B118" s="12">
        <v>370</v>
      </c>
      <c r="C118" s="41"/>
      <c r="D118" s="30"/>
      <c r="E118" s="9"/>
      <c r="F118" s="9"/>
    </row>
    <row r="119" spans="1:6" ht="15.75" x14ac:dyDescent="0.25">
      <c r="A119" s="9" t="s">
        <v>81</v>
      </c>
      <c r="B119" s="12">
        <v>371</v>
      </c>
      <c r="C119" s="41"/>
      <c r="D119" s="30"/>
      <c r="E119" s="9"/>
      <c r="F119" s="9"/>
    </row>
    <row r="120" spans="1:6" ht="63" x14ac:dyDescent="0.25">
      <c r="A120" s="9" t="s">
        <v>85</v>
      </c>
      <c r="B120" s="12">
        <v>380</v>
      </c>
      <c r="C120" s="44">
        <v>600</v>
      </c>
      <c r="D120" s="30">
        <v>438.5</v>
      </c>
      <c r="E120" s="45">
        <f t="shared" ref="E120:E122" si="18">D120-C120</f>
        <v>-161.5</v>
      </c>
      <c r="F120" s="45">
        <f>D120/C120*100</f>
        <v>73.083333333333329</v>
      </c>
    </row>
    <row r="121" spans="1:6" ht="15.75" x14ac:dyDescent="0.25">
      <c r="A121" s="9" t="s">
        <v>81</v>
      </c>
      <c r="B121" s="12">
        <v>381</v>
      </c>
      <c r="C121" s="44">
        <v>0</v>
      </c>
      <c r="D121" s="30">
        <v>0</v>
      </c>
      <c r="E121" s="45">
        <f t="shared" si="18"/>
        <v>0</v>
      </c>
      <c r="F121" s="55"/>
    </row>
    <row r="122" spans="1:6" ht="31.5" x14ac:dyDescent="0.25">
      <c r="A122" s="9" t="s">
        <v>86</v>
      </c>
      <c r="B122" s="12">
        <v>390</v>
      </c>
      <c r="C122" s="44">
        <v>1200</v>
      </c>
      <c r="D122" s="30">
        <f>D120+D116+D113+D111</f>
        <v>2623</v>
      </c>
      <c r="E122" s="45">
        <f t="shared" si="18"/>
        <v>1423</v>
      </c>
      <c r="F122" s="55">
        <f t="shared" ref="F122" si="19">D122/C122</f>
        <v>2.1858333333333335</v>
      </c>
    </row>
    <row r="123" spans="1:6" ht="31.5" x14ac:dyDescent="0.25">
      <c r="A123" s="9" t="s">
        <v>87</v>
      </c>
      <c r="B123" s="12">
        <v>391</v>
      </c>
      <c r="C123" s="51">
        <v>0</v>
      </c>
      <c r="D123" s="30">
        <v>0</v>
      </c>
      <c r="E123" s="37">
        <v>0</v>
      </c>
      <c r="F123" s="37">
        <v>0</v>
      </c>
    </row>
    <row r="124" spans="1:6" ht="15.75" x14ac:dyDescent="0.25">
      <c r="A124" s="92"/>
      <c r="B124" s="93"/>
      <c r="C124" s="93"/>
      <c r="D124" s="93"/>
      <c r="E124" s="93"/>
      <c r="F124" s="93"/>
    </row>
    <row r="125" spans="1:6" ht="15.75" x14ac:dyDescent="0.25">
      <c r="A125" s="81" t="s">
        <v>88</v>
      </c>
      <c r="B125" s="82"/>
      <c r="C125" s="82"/>
      <c r="D125" s="82"/>
      <c r="E125" s="82"/>
      <c r="F125" s="82"/>
    </row>
    <row r="126" spans="1:6" ht="15" customHeight="1" x14ac:dyDescent="0.25">
      <c r="A126" s="80" t="s">
        <v>89</v>
      </c>
      <c r="B126" s="96">
        <v>400</v>
      </c>
      <c r="C126" s="96">
        <v>259</v>
      </c>
      <c r="D126" s="96">
        <v>252</v>
      </c>
      <c r="E126" s="80"/>
      <c r="F126" s="80"/>
    </row>
    <row r="127" spans="1:6" ht="15.75" customHeight="1" x14ac:dyDescent="0.25">
      <c r="A127" s="80"/>
      <c r="B127" s="96"/>
      <c r="C127" s="96"/>
      <c r="D127" s="96"/>
      <c r="E127" s="80"/>
      <c r="F127" s="80"/>
    </row>
    <row r="128" spans="1:6" ht="15.75" x14ac:dyDescent="0.25">
      <c r="A128" s="9" t="s">
        <v>90</v>
      </c>
      <c r="B128" s="12">
        <v>410</v>
      </c>
      <c r="C128" s="30"/>
      <c r="D128" s="30">
        <v>63515</v>
      </c>
      <c r="E128" s="9"/>
      <c r="F128" s="9"/>
    </row>
    <row r="129" spans="1:6" ht="15" customHeight="1" x14ac:dyDescent="0.25">
      <c r="A129" s="80" t="s">
        <v>123</v>
      </c>
      <c r="B129" s="96">
        <v>420</v>
      </c>
      <c r="C129" s="96"/>
      <c r="D129" s="96">
        <v>1372</v>
      </c>
      <c r="E129" s="80"/>
      <c r="F129" s="80"/>
    </row>
    <row r="130" spans="1:6" ht="15.75" customHeight="1" x14ac:dyDescent="0.25">
      <c r="A130" s="80"/>
      <c r="B130" s="96"/>
      <c r="C130" s="96"/>
      <c r="D130" s="96"/>
      <c r="E130" s="80"/>
      <c r="F130" s="80"/>
    </row>
    <row r="131" spans="1:6" ht="31.5" x14ac:dyDescent="0.25">
      <c r="A131" s="9" t="s">
        <v>124</v>
      </c>
      <c r="B131" s="12">
        <v>430</v>
      </c>
      <c r="C131" s="30"/>
      <c r="D131" s="30">
        <v>995</v>
      </c>
      <c r="E131" s="9"/>
      <c r="F131" s="9"/>
    </row>
    <row r="133" spans="1:6" ht="15.75" x14ac:dyDescent="0.25">
      <c r="A133" s="2" t="s">
        <v>93</v>
      </c>
      <c r="B133" s="14"/>
      <c r="C133" s="14"/>
      <c r="D133" s="24"/>
      <c r="E133" s="25"/>
      <c r="F133" s="13"/>
    </row>
    <row r="134" spans="1:6" x14ac:dyDescent="0.25">
      <c r="B134" s="85" t="s">
        <v>95</v>
      </c>
      <c r="C134" s="85"/>
      <c r="E134" s="85" t="s">
        <v>94</v>
      </c>
      <c r="F134" s="85"/>
    </row>
    <row r="135" spans="1:6" ht="15.75" x14ac:dyDescent="0.25">
      <c r="A135" s="2"/>
      <c r="B135" s="3"/>
      <c r="C135" s="3"/>
    </row>
    <row r="136" spans="1:6" ht="15.75" x14ac:dyDescent="0.25">
      <c r="A136" s="4"/>
      <c r="B136" s="3"/>
      <c r="C136" s="3"/>
      <c r="E136" s="26" t="s">
        <v>110</v>
      </c>
      <c r="F136" s="27"/>
    </row>
    <row r="137" spans="1:6" x14ac:dyDescent="0.25">
      <c r="E137" s="27" t="s">
        <v>111</v>
      </c>
      <c r="F137" s="27"/>
    </row>
    <row r="138" spans="1:6" x14ac:dyDescent="0.25">
      <c r="E138" s="27" t="s">
        <v>112</v>
      </c>
      <c r="F138" s="27"/>
    </row>
    <row r="139" spans="1:6" x14ac:dyDescent="0.25">
      <c r="E139" s="28"/>
      <c r="F139" s="28"/>
    </row>
    <row r="140" spans="1:6" x14ac:dyDescent="0.25">
      <c r="E140" s="27"/>
      <c r="F140" s="27"/>
    </row>
    <row r="141" spans="1:6" x14ac:dyDescent="0.25">
      <c r="E141" s="27"/>
      <c r="F141" s="27"/>
    </row>
    <row r="142" spans="1:6" ht="15.75" x14ac:dyDescent="0.25">
      <c r="E142" s="26" t="s">
        <v>110</v>
      </c>
      <c r="F142" s="27"/>
    </row>
    <row r="143" spans="1:6" x14ac:dyDescent="0.25">
      <c r="E143" s="27" t="s">
        <v>113</v>
      </c>
      <c r="F143" s="27"/>
    </row>
    <row r="144" spans="1:6" x14ac:dyDescent="0.25">
      <c r="E144" s="27" t="s">
        <v>114</v>
      </c>
      <c r="F144" s="27"/>
    </row>
    <row r="145" spans="5:6" x14ac:dyDescent="0.25">
      <c r="E145" s="28"/>
      <c r="F145" s="28"/>
    </row>
  </sheetData>
  <mergeCells count="62">
    <mergeCell ref="F103:F104"/>
    <mergeCell ref="A103:A104"/>
    <mergeCell ref="B103:B104"/>
    <mergeCell ref="C103:C104"/>
    <mergeCell ref="D103:D104"/>
    <mergeCell ref="E103:E104"/>
    <mergeCell ref="E129:E130"/>
    <mergeCell ref="A109:F109"/>
    <mergeCell ref="A110:F110"/>
    <mergeCell ref="A114:A115"/>
    <mergeCell ref="B114:B115"/>
    <mergeCell ref="D114:D115"/>
    <mergeCell ref="E114:E115"/>
    <mergeCell ref="F114:F115"/>
    <mergeCell ref="B59:B61"/>
    <mergeCell ref="D59:D61"/>
    <mergeCell ref="E59:E61"/>
    <mergeCell ref="F129:F130"/>
    <mergeCell ref="A124:F124"/>
    <mergeCell ref="A125:F125"/>
    <mergeCell ref="A126:A127"/>
    <mergeCell ref="F126:F127"/>
    <mergeCell ref="A129:A130"/>
    <mergeCell ref="B126:B127"/>
    <mergeCell ref="C126:C127"/>
    <mergeCell ref="D126:D127"/>
    <mergeCell ref="E126:E127"/>
    <mergeCell ref="B129:B130"/>
    <mergeCell ref="C129:C130"/>
    <mergeCell ref="D129:D130"/>
    <mergeCell ref="B134:C134"/>
    <mergeCell ref="E134:F134"/>
    <mergeCell ref="E4:F4"/>
    <mergeCell ref="E5:G5"/>
    <mergeCell ref="E6:G6"/>
    <mergeCell ref="E7:G7"/>
    <mergeCell ref="A87:F87"/>
    <mergeCell ref="A76:F76"/>
    <mergeCell ref="A77:F77"/>
    <mergeCell ref="A83:A85"/>
    <mergeCell ref="B83:B85"/>
    <mergeCell ref="D83:D85"/>
    <mergeCell ref="E83:E85"/>
    <mergeCell ref="F83:F85"/>
    <mergeCell ref="A86:F86"/>
    <mergeCell ref="C59:C60"/>
    <mergeCell ref="C83:C85"/>
    <mergeCell ref="C114:C115"/>
    <mergeCell ref="B11:D11"/>
    <mergeCell ref="B12:D12"/>
    <mergeCell ref="B13:D13"/>
    <mergeCell ref="B14:D14"/>
    <mergeCell ref="B15:D15"/>
    <mergeCell ref="B16:D16"/>
    <mergeCell ref="B17:C17"/>
    <mergeCell ref="A19:F19"/>
    <mergeCell ref="F59:F61"/>
    <mergeCell ref="A27:F27"/>
    <mergeCell ref="C21:D21"/>
    <mergeCell ref="C20:D20"/>
    <mergeCell ref="A59:A61"/>
    <mergeCell ref="A22:E22"/>
  </mergeCells>
  <phoneticPr fontId="0" type="noConversion"/>
  <printOptions horizontalCentered="1" verticalCentered="1"/>
  <pageMargins left="0.51181102362204722" right="0.51181102362204722" top="0.35433070866141736" bottom="0.35433070866141736" header="0" footer="0"/>
  <pageSetup paperSize="9" scale="85" orientation="landscape" r:id="rId1"/>
  <rowBreaks count="3" manualBreakCount="3">
    <brk id="32" max="6" man="1"/>
    <brk id="64" max="6" man="1"/>
    <brk id="9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"/>
  <sheetViews>
    <sheetView topLeftCell="B52" zoomScaleNormal="100" zoomScaleSheetLayoutView="100" workbookViewId="0">
      <selection activeCell="I58" sqref="I58"/>
    </sheetView>
  </sheetViews>
  <sheetFormatPr defaultRowHeight="15" x14ac:dyDescent="0.25"/>
  <cols>
    <col min="1" max="1" width="37.5703125" customWidth="1"/>
    <col min="3" max="5" width="18.5703125" customWidth="1"/>
    <col min="6" max="9" width="18.85546875" customWidth="1"/>
    <col min="10" max="10" width="17.28515625" customWidth="1"/>
    <col min="11" max="11" width="10.5703125" customWidth="1"/>
  </cols>
  <sheetData>
    <row r="1" spans="1:11" x14ac:dyDescent="0.25">
      <c r="I1" s="16" t="s">
        <v>102</v>
      </c>
      <c r="J1" s="15"/>
      <c r="K1" s="15"/>
    </row>
    <row r="2" spans="1:11" x14ac:dyDescent="0.25">
      <c r="I2" s="16" t="s">
        <v>103</v>
      </c>
      <c r="J2" s="15"/>
      <c r="K2" s="15"/>
    </row>
    <row r="3" spans="1:11" x14ac:dyDescent="0.25">
      <c r="I3" s="16" t="s">
        <v>0</v>
      </c>
      <c r="J3" s="15"/>
      <c r="K3" s="15"/>
    </row>
    <row r="4" spans="1:11" ht="18.75" x14ac:dyDescent="0.25">
      <c r="I4" s="86" t="s">
        <v>105</v>
      </c>
      <c r="J4" s="86"/>
      <c r="K4" s="40"/>
    </row>
    <row r="5" spans="1:11" ht="18.75" x14ac:dyDescent="0.25">
      <c r="I5" s="87" t="s">
        <v>106</v>
      </c>
      <c r="J5" s="87"/>
      <c r="K5" s="87"/>
    </row>
    <row r="6" spans="1:11" ht="18.75" x14ac:dyDescent="0.25">
      <c r="I6" s="88" t="s">
        <v>107</v>
      </c>
      <c r="J6" s="88"/>
      <c r="K6" s="88"/>
    </row>
    <row r="7" spans="1:11" ht="15.75" customHeight="1" x14ac:dyDescent="0.25">
      <c r="A7" s="1"/>
      <c r="I7" s="89" t="s">
        <v>108</v>
      </c>
      <c r="J7" s="89"/>
      <c r="K7" s="89"/>
    </row>
    <row r="8" spans="1:11" ht="18.75" x14ac:dyDescent="0.3">
      <c r="A8" s="1"/>
      <c r="I8" s="21"/>
      <c r="J8" s="22" t="s">
        <v>109</v>
      </c>
      <c r="K8" s="23"/>
    </row>
    <row r="9" spans="1:11" ht="15.75" x14ac:dyDescent="0.25">
      <c r="A9" s="2" t="s">
        <v>0</v>
      </c>
      <c r="B9" s="5"/>
    </row>
    <row r="10" spans="1:11" ht="15.75" x14ac:dyDescent="0.25">
      <c r="A10" s="2"/>
    </row>
    <row r="11" spans="1:11" ht="15.75" x14ac:dyDescent="0.25">
      <c r="A11" s="2" t="s">
        <v>3</v>
      </c>
      <c r="B11" s="77" t="s">
        <v>125</v>
      </c>
      <c r="C11" s="77"/>
      <c r="D11" s="77"/>
      <c r="E11" s="77"/>
      <c r="F11" s="77"/>
      <c r="G11" s="52"/>
      <c r="H11" s="52"/>
      <c r="I11" s="36"/>
      <c r="J11" s="37" t="s">
        <v>1</v>
      </c>
    </row>
    <row r="12" spans="1:11" ht="15.75" x14ac:dyDescent="0.25">
      <c r="A12" s="6" t="s">
        <v>5</v>
      </c>
      <c r="B12" s="78" t="s">
        <v>126</v>
      </c>
      <c r="C12" s="78"/>
      <c r="D12" s="78"/>
      <c r="E12" s="78"/>
      <c r="F12" s="78"/>
      <c r="G12" s="53"/>
      <c r="H12" s="53"/>
      <c r="I12" s="36" t="s">
        <v>2</v>
      </c>
      <c r="J12" s="37">
        <v>2021</v>
      </c>
    </row>
    <row r="13" spans="1:11" ht="15.75" x14ac:dyDescent="0.25">
      <c r="A13" s="6" t="s">
        <v>7</v>
      </c>
      <c r="B13" s="78" t="s">
        <v>127</v>
      </c>
      <c r="C13" s="78"/>
      <c r="D13" s="78"/>
      <c r="E13" s="78"/>
      <c r="F13" s="78"/>
      <c r="G13" s="53"/>
      <c r="H13" s="53"/>
      <c r="I13" s="36" t="s">
        <v>4</v>
      </c>
      <c r="J13" s="37">
        <v>32863684</v>
      </c>
    </row>
    <row r="14" spans="1:11" ht="15.75" x14ac:dyDescent="0.25">
      <c r="A14" s="6" t="s">
        <v>9</v>
      </c>
      <c r="B14" s="78" t="s">
        <v>128</v>
      </c>
      <c r="C14" s="78"/>
      <c r="D14" s="78"/>
      <c r="E14" s="78"/>
      <c r="F14" s="78"/>
      <c r="G14" s="53"/>
      <c r="H14" s="53"/>
      <c r="I14" s="36" t="s">
        <v>6</v>
      </c>
      <c r="J14" s="36"/>
    </row>
    <row r="15" spans="1:11" ht="15.75" x14ac:dyDescent="0.25">
      <c r="A15" s="6" t="s">
        <v>11</v>
      </c>
      <c r="B15" s="78" t="s">
        <v>129</v>
      </c>
      <c r="C15" s="78"/>
      <c r="D15" s="78"/>
      <c r="E15" s="78"/>
      <c r="F15" s="78"/>
      <c r="G15" s="53"/>
      <c r="H15" s="53"/>
      <c r="I15" s="36" t="s">
        <v>8</v>
      </c>
      <c r="J15" s="36"/>
    </row>
    <row r="16" spans="1:11" ht="15.75" x14ac:dyDescent="0.25">
      <c r="A16" s="6" t="s">
        <v>12</v>
      </c>
      <c r="B16" s="78" t="s">
        <v>130</v>
      </c>
      <c r="C16" s="78"/>
      <c r="D16" s="78"/>
      <c r="E16" s="78"/>
      <c r="F16" s="78"/>
      <c r="G16" s="53"/>
      <c r="H16" s="53"/>
      <c r="I16" s="36" t="s">
        <v>10</v>
      </c>
      <c r="J16" s="37" t="s">
        <v>132</v>
      </c>
    </row>
    <row r="17" spans="1:10" ht="17.25" customHeight="1" x14ac:dyDescent="0.25">
      <c r="A17" s="6" t="s">
        <v>13</v>
      </c>
      <c r="B17" s="78" t="s">
        <v>131</v>
      </c>
      <c r="C17" s="78"/>
      <c r="D17" s="53"/>
      <c r="E17" s="53"/>
      <c r="F17" s="6"/>
      <c r="G17" s="6"/>
      <c r="H17" s="6"/>
      <c r="I17" s="6"/>
    </row>
    <row r="18" spans="1:10" ht="15.75" x14ac:dyDescent="0.25">
      <c r="A18" s="1"/>
    </row>
    <row r="19" spans="1:10" ht="15.75" x14ac:dyDescent="0.25">
      <c r="A19" s="79" t="s">
        <v>104</v>
      </c>
      <c r="B19" s="79"/>
      <c r="C19" s="79"/>
      <c r="D19" s="79"/>
      <c r="E19" s="79"/>
      <c r="F19" s="79"/>
      <c r="G19" s="79"/>
      <c r="H19" s="79"/>
      <c r="I19" s="79"/>
      <c r="J19" s="79"/>
    </row>
    <row r="20" spans="1:10" ht="15.75" x14ac:dyDescent="0.25">
      <c r="A20" s="38"/>
      <c r="B20" s="38"/>
      <c r="C20" s="79" t="s">
        <v>115</v>
      </c>
      <c r="D20" s="79"/>
      <c r="E20" s="79"/>
      <c r="F20" s="79"/>
      <c r="G20" s="38"/>
      <c r="H20" s="38"/>
      <c r="I20" s="38"/>
      <c r="J20" s="38"/>
    </row>
    <row r="21" spans="1:10" x14ac:dyDescent="0.25">
      <c r="C21" s="83" t="s">
        <v>101</v>
      </c>
      <c r="D21" s="83"/>
      <c r="E21" s="83"/>
      <c r="F21" s="83"/>
      <c r="G21" s="43"/>
      <c r="H21" s="43"/>
    </row>
    <row r="22" spans="1:10" ht="15.75" x14ac:dyDescent="0.25">
      <c r="A22" s="79" t="s">
        <v>14</v>
      </c>
      <c r="B22" s="79"/>
      <c r="C22" s="79"/>
      <c r="D22" s="79"/>
      <c r="E22" s="79"/>
      <c r="F22" s="79"/>
      <c r="G22" s="79"/>
      <c r="H22" s="79"/>
      <c r="I22" s="79"/>
    </row>
    <row r="23" spans="1:10" ht="15.75" x14ac:dyDescent="0.25">
      <c r="A23" s="1" t="s">
        <v>15</v>
      </c>
    </row>
    <row r="24" spans="1:10" ht="15.75" x14ac:dyDescent="0.25">
      <c r="A24" s="1"/>
    </row>
    <row r="25" spans="1:10" ht="47.25" x14ac:dyDescent="0.25">
      <c r="A25" s="36"/>
      <c r="B25" s="37" t="s">
        <v>99</v>
      </c>
      <c r="C25" s="37" t="s">
        <v>133</v>
      </c>
      <c r="D25" s="37" t="s">
        <v>134</v>
      </c>
      <c r="E25" s="64" t="s">
        <v>135</v>
      </c>
      <c r="F25" s="37" t="s">
        <v>136</v>
      </c>
      <c r="G25" s="37" t="s">
        <v>137</v>
      </c>
      <c r="H25" s="64" t="s">
        <v>138</v>
      </c>
      <c r="I25" s="42" t="s">
        <v>98</v>
      </c>
      <c r="J25" s="42" t="s">
        <v>100</v>
      </c>
    </row>
    <row r="26" spans="1:10" ht="15.75" x14ac:dyDescent="0.25">
      <c r="A26" s="7">
        <v>1</v>
      </c>
      <c r="B26" s="7">
        <v>2</v>
      </c>
      <c r="C26" s="7">
        <v>3</v>
      </c>
      <c r="D26" s="7"/>
      <c r="E26" s="7"/>
      <c r="F26" s="7">
        <v>4</v>
      </c>
      <c r="G26" s="7"/>
      <c r="H26" s="7"/>
      <c r="I26" s="7">
        <v>5</v>
      </c>
      <c r="J26" s="7">
        <v>6</v>
      </c>
    </row>
    <row r="27" spans="1:10" ht="15.75" x14ac:dyDescent="0.25">
      <c r="A27" s="81" t="s">
        <v>16</v>
      </c>
      <c r="B27" s="82"/>
      <c r="C27" s="82"/>
      <c r="D27" s="82"/>
      <c r="E27" s="82"/>
      <c r="F27" s="82"/>
      <c r="G27" s="82"/>
      <c r="H27" s="82"/>
      <c r="I27" s="82"/>
      <c r="J27" s="82"/>
    </row>
    <row r="28" spans="1:10" ht="15.75" x14ac:dyDescent="0.25">
      <c r="A28" s="8" t="s">
        <v>17</v>
      </c>
      <c r="B28" s="36"/>
      <c r="C28" s="36"/>
      <c r="D28" s="36"/>
      <c r="E28" s="62"/>
      <c r="F28" s="36"/>
      <c r="G28" s="36"/>
      <c r="H28" s="62"/>
      <c r="I28" s="36"/>
      <c r="J28" s="36"/>
    </row>
    <row r="29" spans="1:10" ht="35.25" customHeight="1" x14ac:dyDescent="0.25">
      <c r="A29" s="36" t="s">
        <v>18</v>
      </c>
      <c r="B29" s="37">
        <v>10</v>
      </c>
      <c r="C29" s="44">
        <v>103647.52871519999</v>
      </c>
      <c r="D29" s="58">
        <v>86299.0135152</v>
      </c>
      <c r="E29" s="63">
        <f>C29-D29</f>
        <v>17348.515199999994</v>
      </c>
      <c r="F29" s="37">
        <v>111914.4</v>
      </c>
      <c r="G29" s="37">
        <v>98388</v>
      </c>
      <c r="H29" s="64">
        <f>F29-G29</f>
        <v>13526.399999999994</v>
      </c>
      <c r="I29" s="67">
        <f>H29-E29</f>
        <v>-3822.1152000000002</v>
      </c>
      <c r="J29" s="68">
        <f>H29/E29*100</f>
        <v>77.968632151297882</v>
      </c>
    </row>
    <row r="30" spans="1:10" ht="15.75" x14ac:dyDescent="0.25">
      <c r="A30" s="36" t="s">
        <v>19</v>
      </c>
      <c r="B30" s="37">
        <v>11</v>
      </c>
      <c r="C30" s="44">
        <v>11481.322679999999</v>
      </c>
      <c r="D30" s="58">
        <v>10935.52788</v>
      </c>
      <c r="E30" s="63">
        <f t="shared" ref="E30:E58" si="0">C30-D30</f>
        <v>545.79479999999967</v>
      </c>
      <c r="F30" s="37">
        <v>20944.400000000001</v>
      </c>
      <c r="G30" s="37">
        <v>20288.099999999999</v>
      </c>
      <c r="H30" s="64">
        <f t="shared" ref="H30:H58" si="1">F30-G30</f>
        <v>656.30000000000291</v>
      </c>
      <c r="I30" s="67">
        <f t="shared" ref="I30:I49" si="2">H30-E30</f>
        <v>110.50520000000324</v>
      </c>
      <c r="J30" s="68">
        <f t="shared" ref="J30:J49" si="3">H30/E30*100</f>
        <v>120.24665680215409</v>
      </c>
    </row>
    <row r="31" spans="1:10" ht="15.75" x14ac:dyDescent="0.25">
      <c r="A31" s="36" t="s">
        <v>20</v>
      </c>
      <c r="B31" s="37">
        <v>20</v>
      </c>
      <c r="C31" s="44">
        <v>17274.588119199998</v>
      </c>
      <c r="D31" s="58">
        <v>14383.168919199998</v>
      </c>
      <c r="E31" s="63">
        <f t="shared" si="0"/>
        <v>2891.4192000000003</v>
      </c>
      <c r="F31" s="37">
        <f>F29/6</f>
        <v>18652.399999999998</v>
      </c>
      <c r="G31" s="37">
        <f>G29/6</f>
        <v>16398</v>
      </c>
      <c r="H31" s="64">
        <f t="shared" si="1"/>
        <v>2254.3999999999978</v>
      </c>
      <c r="I31" s="67">
        <f t="shared" si="2"/>
        <v>-637.01920000000246</v>
      </c>
      <c r="J31" s="68">
        <f t="shared" si="3"/>
        <v>77.968632151297797</v>
      </c>
    </row>
    <row r="32" spans="1:10" ht="15.75" x14ac:dyDescent="0.25">
      <c r="A32" s="36" t="s">
        <v>21</v>
      </c>
      <c r="B32" s="37">
        <v>30</v>
      </c>
      <c r="C32" s="44">
        <v>0</v>
      </c>
      <c r="D32" s="58">
        <v>0</v>
      </c>
      <c r="E32" s="63">
        <f t="shared" si="0"/>
        <v>0</v>
      </c>
      <c r="F32" s="37">
        <v>0</v>
      </c>
      <c r="G32" s="37">
        <v>0</v>
      </c>
      <c r="H32" s="64">
        <f t="shared" si="1"/>
        <v>0</v>
      </c>
      <c r="I32" s="67">
        <f t="shared" si="2"/>
        <v>0</v>
      </c>
      <c r="J32" s="68"/>
    </row>
    <row r="33" spans="1:10" ht="47.25" x14ac:dyDescent="0.25">
      <c r="A33" s="8" t="s">
        <v>22</v>
      </c>
      <c r="B33" s="39">
        <v>40</v>
      </c>
      <c r="C33" s="44">
        <v>86372.940596000015</v>
      </c>
      <c r="D33" s="58">
        <v>71915.84459600001</v>
      </c>
      <c r="E33" s="63">
        <f t="shared" si="0"/>
        <v>14457.096000000005</v>
      </c>
      <c r="F33" s="37">
        <f>F29-F31</f>
        <v>93262</v>
      </c>
      <c r="G33" s="37">
        <f>G29-G31</f>
        <v>81990</v>
      </c>
      <c r="H33" s="64">
        <f t="shared" si="1"/>
        <v>11272</v>
      </c>
      <c r="I33" s="67">
        <f t="shared" si="2"/>
        <v>-3185.096000000005</v>
      </c>
      <c r="J33" s="68">
        <f t="shared" si="3"/>
        <v>77.968632151297854</v>
      </c>
    </row>
    <row r="34" spans="1:10" ht="15.75" x14ac:dyDescent="0.25">
      <c r="A34" s="36" t="s">
        <v>23</v>
      </c>
      <c r="B34" s="37">
        <v>50</v>
      </c>
      <c r="C34" s="44">
        <v>153</v>
      </c>
      <c r="D34" s="58">
        <v>102</v>
      </c>
      <c r="E34" s="63">
        <f t="shared" si="0"/>
        <v>51</v>
      </c>
      <c r="F34" s="37">
        <v>303</v>
      </c>
      <c r="G34" s="37">
        <v>189</v>
      </c>
      <c r="H34" s="64">
        <f t="shared" si="1"/>
        <v>114</v>
      </c>
      <c r="I34" s="67">
        <f t="shared" si="2"/>
        <v>63</v>
      </c>
      <c r="J34" s="68">
        <f t="shared" si="3"/>
        <v>223.52941176470588</v>
      </c>
    </row>
    <row r="35" spans="1:10" ht="15.75" x14ac:dyDescent="0.25">
      <c r="A35" s="36" t="s">
        <v>24</v>
      </c>
      <c r="B35" s="37"/>
      <c r="C35" s="44">
        <v>0</v>
      </c>
      <c r="D35" s="58"/>
      <c r="E35" s="63">
        <f t="shared" si="0"/>
        <v>0</v>
      </c>
      <c r="F35" s="37"/>
      <c r="G35" s="37"/>
      <c r="H35" s="64">
        <f t="shared" si="1"/>
        <v>0</v>
      </c>
      <c r="I35" s="67">
        <f t="shared" si="2"/>
        <v>0</v>
      </c>
      <c r="J35" s="68"/>
    </row>
    <row r="36" spans="1:10" ht="31.5" x14ac:dyDescent="0.25">
      <c r="A36" s="36" t="s">
        <v>25</v>
      </c>
      <c r="B36" s="37">
        <v>51</v>
      </c>
      <c r="C36" s="44">
        <v>147</v>
      </c>
      <c r="D36" s="58">
        <v>98</v>
      </c>
      <c r="E36" s="63">
        <f t="shared" si="0"/>
        <v>49</v>
      </c>
      <c r="F36" s="37">
        <v>157</v>
      </c>
      <c r="G36" s="37">
        <v>103.4</v>
      </c>
      <c r="H36" s="64">
        <f t="shared" si="1"/>
        <v>53.599999999999994</v>
      </c>
      <c r="I36" s="67">
        <f t="shared" si="2"/>
        <v>4.5999999999999943</v>
      </c>
      <c r="J36" s="68">
        <f t="shared" si="3"/>
        <v>109.3877551020408</v>
      </c>
    </row>
    <row r="37" spans="1:10" ht="15.75" x14ac:dyDescent="0.25">
      <c r="A37" s="36" t="s">
        <v>26</v>
      </c>
      <c r="B37" s="37">
        <v>52</v>
      </c>
      <c r="C37" s="44">
        <v>0</v>
      </c>
      <c r="D37" s="58">
        <v>0</v>
      </c>
      <c r="E37" s="63">
        <f t="shared" si="0"/>
        <v>0</v>
      </c>
      <c r="F37" s="37">
        <v>0</v>
      </c>
      <c r="G37" s="37">
        <v>0</v>
      </c>
      <c r="H37" s="64">
        <f t="shared" si="1"/>
        <v>0</v>
      </c>
      <c r="I37" s="67">
        <f t="shared" si="2"/>
        <v>0</v>
      </c>
      <c r="J37" s="68"/>
    </row>
    <row r="38" spans="1:10" ht="31.5" x14ac:dyDescent="0.25">
      <c r="A38" s="36" t="s">
        <v>27</v>
      </c>
      <c r="B38" s="37">
        <v>53</v>
      </c>
      <c r="C38" s="44">
        <v>6</v>
      </c>
      <c r="D38" s="58">
        <v>0</v>
      </c>
      <c r="E38" s="63">
        <f t="shared" si="0"/>
        <v>6</v>
      </c>
      <c r="F38" s="37">
        <v>6.1</v>
      </c>
      <c r="G38" s="45">
        <v>17.3</v>
      </c>
      <c r="H38" s="64">
        <f t="shared" si="1"/>
        <v>-11.200000000000001</v>
      </c>
      <c r="I38" s="67">
        <f t="shared" si="2"/>
        <v>-17.200000000000003</v>
      </c>
      <c r="J38" s="68">
        <f t="shared" si="3"/>
        <v>-186.66666666666669</v>
      </c>
    </row>
    <row r="39" spans="1:10" ht="31.5" x14ac:dyDescent="0.25">
      <c r="A39" s="36" t="s">
        <v>118</v>
      </c>
      <c r="B39" s="37"/>
      <c r="C39" s="44"/>
      <c r="D39" s="58">
        <v>0</v>
      </c>
      <c r="E39" s="63">
        <f t="shared" si="0"/>
        <v>0</v>
      </c>
      <c r="F39" s="37">
        <v>2</v>
      </c>
      <c r="G39" s="45">
        <v>1.8</v>
      </c>
      <c r="H39" s="64">
        <f t="shared" si="1"/>
        <v>0.19999999999999996</v>
      </c>
      <c r="I39" s="67">
        <f t="shared" si="2"/>
        <v>0.19999999999999996</v>
      </c>
      <c r="J39" s="68"/>
    </row>
    <row r="40" spans="1:10" ht="15.75" x14ac:dyDescent="0.25">
      <c r="A40" s="36" t="s">
        <v>116</v>
      </c>
      <c r="B40" s="37"/>
      <c r="C40" s="44"/>
      <c r="D40" s="58">
        <v>4</v>
      </c>
      <c r="E40" s="63">
        <f t="shared" si="0"/>
        <v>-4</v>
      </c>
      <c r="F40" s="37">
        <v>34</v>
      </c>
      <c r="G40" s="45">
        <v>0.5</v>
      </c>
      <c r="H40" s="64">
        <f t="shared" si="1"/>
        <v>33.5</v>
      </c>
      <c r="I40" s="67">
        <f t="shared" si="2"/>
        <v>37.5</v>
      </c>
      <c r="J40" s="68">
        <f t="shared" si="3"/>
        <v>-837.5</v>
      </c>
    </row>
    <row r="41" spans="1:10" ht="15.75" x14ac:dyDescent="0.25">
      <c r="A41" s="36" t="s">
        <v>117</v>
      </c>
      <c r="B41" s="37"/>
      <c r="C41" s="44"/>
      <c r="D41" s="58">
        <v>0</v>
      </c>
      <c r="E41" s="63">
        <f t="shared" si="0"/>
        <v>0</v>
      </c>
      <c r="F41" s="37">
        <v>104</v>
      </c>
      <c r="G41" s="37">
        <v>65.8</v>
      </c>
      <c r="H41" s="64">
        <f t="shared" si="1"/>
        <v>38.200000000000003</v>
      </c>
      <c r="I41" s="67">
        <f t="shared" si="2"/>
        <v>38.200000000000003</v>
      </c>
      <c r="J41" s="68"/>
    </row>
    <row r="42" spans="1:10" ht="15.75" x14ac:dyDescent="0.25">
      <c r="A42" s="36" t="s">
        <v>28</v>
      </c>
      <c r="B42" s="37">
        <v>60</v>
      </c>
      <c r="C42" s="44">
        <v>0</v>
      </c>
      <c r="D42" s="58">
        <v>0</v>
      </c>
      <c r="E42" s="63">
        <f t="shared" si="0"/>
        <v>0</v>
      </c>
      <c r="F42" s="37">
        <v>0</v>
      </c>
      <c r="G42" s="37">
        <v>0</v>
      </c>
      <c r="H42" s="64">
        <f t="shared" si="1"/>
        <v>0</v>
      </c>
      <c r="I42" s="67">
        <f t="shared" si="2"/>
        <v>0</v>
      </c>
      <c r="J42" s="68"/>
    </row>
    <row r="43" spans="1:10" ht="15.75" x14ac:dyDescent="0.25">
      <c r="A43" s="36" t="s">
        <v>29</v>
      </c>
      <c r="B43" s="37">
        <v>70</v>
      </c>
      <c r="C43" s="44">
        <v>18</v>
      </c>
      <c r="D43" s="58">
        <v>12</v>
      </c>
      <c r="E43" s="63">
        <f t="shared" si="0"/>
        <v>6</v>
      </c>
      <c r="F43" s="37">
        <v>0</v>
      </c>
      <c r="G43" s="37">
        <v>0</v>
      </c>
      <c r="H43" s="64">
        <f t="shared" si="1"/>
        <v>0</v>
      </c>
      <c r="I43" s="67">
        <f t="shared" si="2"/>
        <v>-6</v>
      </c>
      <c r="J43" s="68">
        <f t="shared" si="3"/>
        <v>0</v>
      </c>
    </row>
    <row r="44" spans="1:10" ht="15.75" x14ac:dyDescent="0.25">
      <c r="A44" s="36" t="s">
        <v>30</v>
      </c>
      <c r="B44" s="37">
        <v>80</v>
      </c>
      <c r="C44" s="44">
        <v>390</v>
      </c>
      <c r="D44" s="58">
        <v>260</v>
      </c>
      <c r="E44" s="63">
        <f t="shared" si="0"/>
        <v>130</v>
      </c>
      <c r="F44" s="37">
        <v>866</v>
      </c>
      <c r="G44" s="37">
        <v>567.70000000000005</v>
      </c>
      <c r="H44" s="64">
        <f t="shared" si="1"/>
        <v>298.29999999999995</v>
      </c>
      <c r="I44" s="67">
        <f t="shared" si="2"/>
        <v>168.29999999999995</v>
      </c>
      <c r="J44" s="68">
        <f t="shared" si="3"/>
        <v>229.46153846153842</v>
      </c>
    </row>
    <row r="45" spans="1:10" ht="15.75" x14ac:dyDescent="0.25">
      <c r="A45" s="36" t="s">
        <v>31</v>
      </c>
      <c r="B45" s="37"/>
      <c r="C45" s="44"/>
      <c r="D45" s="58"/>
      <c r="E45" s="63">
        <f t="shared" si="0"/>
        <v>0</v>
      </c>
      <c r="F45" s="37"/>
      <c r="G45" s="37"/>
      <c r="H45" s="64">
        <f t="shared" si="1"/>
        <v>0</v>
      </c>
      <c r="I45" s="67">
        <f t="shared" si="2"/>
        <v>0</v>
      </c>
      <c r="J45" s="68"/>
    </row>
    <row r="46" spans="1:10" ht="31.5" x14ac:dyDescent="0.25">
      <c r="A46" s="36" t="s">
        <v>32</v>
      </c>
      <c r="B46" s="37">
        <v>81</v>
      </c>
      <c r="C46" s="44">
        <v>0</v>
      </c>
      <c r="D46" s="58">
        <v>0</v>
      </c>
      <c r="E46" s="63">
        <f t="shared" si="0"/>
        <v>0</v>
      </c>
      <c r="F46" s="37">
        <v>0</v>
      </c>
      <c r="G46" s="37">
        <v>0</v>
      </c>
      <c r="H46" s="64">
        <f t="shared" si="1"/>
        <v>0</v>
      </c>
      <c r="I46" s="67">
        <f t="shared" si="2"/>
        <v>0</v>
      </c>
      <c r="J46" s="68"/>
    </row>
    <row r="47" spans="1:10" ht="31.5" x14ac:dyDescent="0.25">
      <c r="A47" s="36" t="s">
        <v>33</v>
      </c>
      <c r="B47" s="37">
        <v>82</v>
      </c>
      <c r="C47" s="44">
        <v>390</v>
      </c>
      <c r="D47" s="58">
        <v>260</v>
      </c>
      <c r="E47" s="63">
        <f t="shared" si="0"/>
        <v>130</v>
      </c>
      <c r="F47" s="37">
        <v>850</v>
      </c>
      <c r="G47" s="37">
        <v>584</v>
      </c>
      <c r="H47" s="64">
        <f t="shared" si="1"/>
        <v>266</v>
      </c>
      <c r="I47" s="67">
        <f t="shared" si="2"/>
        <v>136</v>
      </c>
      <c r="J47" s="68">
        <f t="shared" si="3"/>
        <v>204.61538461538458</v>
      </c>
    </row>
    <row r="48" spans="1:10" ht="15.75" x14ac:dyDescent="0.25">
      <c r="A48" s="36" t="s">
        <v>119</v>
      </c>
      <c r="B48" s="37"/>
      <c r="C48" s="44"/>
      <c r="E48" s="63">
        <f t="shared" si="0"/>
        <v>0</v>
      </c>
      <c r="F48" s="37">
        <v>16</v>
      </c>
      <c r="H48" s="64">
        <f t="shared" si="1"/>
        <v>16</v>
      </c>
      <c r="I48" s="67">
        <f t="shared" si="2"/>
        <v>16</v>
      </c>
      <c r="J48" s="68"/>
    </row>
    <row r="49" spans="1:10" ht="15.75" x14ac:dyDescent="0.25">
      <c r="A49" s="8" t="s">
        <v>34</v>
      </c>
      <c r="B49" s="39">
        <v>90</v>
      </c>
      <c r="C49" s="60">
        <v>86915.940596000015</v>
      </c>
      <c r="D49" s="59">
        <v>72277.84459600001</v>
      </c>
      <c r="E49" s="65">
        <f t="shared" si="0"/>
        <v>14638.096000000005</v>
      </c>
      <c r="F49" s="39">
        <f>F33+F34+F43+F44</f>
        <v>94431</v>
      </c>
      <c r="G49" s="39">
        <f>G33+G34+G42+G43+G44</f>
        <v>82746.7</v>
      </c>
      <c r="H49" s="66">
        <f t="shared" si="1"/>
        <v>11684.300000000003</v>
      </c>
      <c r="I49" s="69">
        <f t="shared" si="2"/>
        <v>-2953.7960000000021</v>
      </c>
      <c r="J49" s="70">
        <f t="shared" si="3"/>
        <v>79.821173464089853</v>
      </c>
    </row>
    <row r="50" spans="1:10" ht="15.75" x14ac:dyDescent="0.25">
      <c r="A50" s="8" t="s">
        <v>35</v>
      </c>
      <c r="B50" s="37"/>
      <c r="C50" s="44"/>
      <c r="E50" s="44"/>
      <c r="F50" s="37"/>
      <c r="G50" s="37"/>
      <c r="H50" s="37"/>
      <c r="I50" s="71"/>
      <c r="J50" s="71"/>
    </row>
    <row r="51" spans="1:10" ht="31.5" x14ac:dyDescent="0.25">
      <c r="A51" s="36" t="s">
        <v>36</v>
      </c>
      <c r="B51" s="37">
        <v>100</v>
      </c>
      <c r="C51" s="44">
        <v>81072.906239525168</v>
      </c>
      <c r="D51" s="58">
        <v>64989.731083048027</v>
      </c>
      <c r="E51" s="63">
        <f t="shared" si="0"/>
        <v>16083.17515647714</v>
      </c>
      <c r="F51" s="37">
        <v>103369</v>
      </c>
      <c r="G51" s="37">
        <v>86359</v>
      </c>
      <c r="H51" s="64">
        <f t="shared" si="1"/>
        <v>17010</v>
      </c>
      <c r="I51" s="67">
        <f t="shared" ref="I51:I58" si="4">H51-E51</f>
        <v>926.82484352285974</v>
      </c>
      <c r="J51" s="68">
        <f t="shared" ref="J51:J58" si="5">H51/E51*100</f>
        <v>105.76269818929131</v>
      </c>
    </row>
    <row r="52" spans="1:10" ht="15.75" x14ac:dyDescent="0.25">
      <c r="A52" s="36" t="s">
        <v>37</v>
      </c>
      <c r="B52" s="37">
        <v>110</v>
      </c>
      <c r="C52" s="44">
        <v>4495.2767543061436</v>
      </c>
      <c r="D52" s="58">
        <v>3025.7660330418576</v>
      </c>
      <c r="E52" s="63">
        <f t="shared" si="0"/>
        <v>1469.5107212642861</v>
      </c>
      <c r="F52" s="37">
        <v>4688</v>
      </c>
      <c r="G52" s="37">
        <v>3146</v>
      </c>
      <c r="H52" s="64">
        <f t="shared" si="1"/>
        <v>1542</v>
      </c>
      <c r="I52" s="67">
        <f t="shared" si="4"/>
        <v>72.489278735713924</v>
      </c>
      <c r="J52" s="68">
        <f t="shared" si="5"/>
        <v>104.93288532616816</v>
      </c>
    </row>
    <row r="53" spans="1:10" ht="15" customHeight="1" x14ac:dyDescent="0.25">
      <c r="A53" s="34" t="s">
        <v>38</v>
      </c>
      <c r="B53" s="34">
        <v>120</v>
      </c>
      <c r="C53" s="44">
        <v>1082.7247427544053</v>
      </c>
      <c r="D53" s="58">
        <v>726.24508192440533</v>
      </c>
      <c r="E53" s="63">
        <f t="shared" si="0"/>
        <v>356.47966082999994</v>
      </c>
      <c r="F53" s="35">
        <v>1178</v>
      </c>
      <c r="G53" s="35">
        <v>759</v>
      </c>
      <c r="H53" s="64">
        <f t="shared" si="1"/>
        <v>419</v>
      </c>
      <c r="I53" s="67">
        <f t="shared" si="4"/>
        <v>62.520339170000057</v>
      </c>
      <c r="J53" s="68">
        <f t="shared" si="5"/>
        <v>117.5382626387246</v>
      </c>
    </row>
    <row r="54" spans="1:10" ht="15.75" x14ac:dyDescent="0.25">
      <c r="A54" s="36" t="s">
        <v>39</v>
      </c>
      <c r="B54" s="37">
        <v>130</v>
      </c>
      <c r="C54" s="44">
        <v>120</v>
      </c>
      <c r="D54" s="58">
        <v>80</v>
      </c>
      <c r="E54" s="63">
        <f t="shared" si="0"/>
        <v>40</v>
      </c>
      <c r="F54" s="37">
        <v>730</v>
      </c>
      <c r="G54" s="37">
        <v>707</v>
      </c>
      <c r="H54" s="64">
        <f t="shared" si="1"/>
        <v>23</v>
      </c>
      <c r="I54" s="67">
        <f t="shared" si="4"/>
        <v>-17</v>
      </c>
      <c r="J54" s="68">
        <f t="shared" si="5"/>
        <v>57.499999999999993</v>
      </c>
    </row>
    <row r="55" spans="1:10" ht="15.75" x14ac:dyDescent="0.25">
      <c r="A55" s="36" t="s">
        <v>40</v>
      </c>
      <c r="B55" s="37">
        <v>140</v>
      </c>
      <c r="C55" s="44">
        <v>0</v>
      </c>
      <c r="D55" s="58">
        <v>0</v>
      </c>
      <c r="E55" s="63">
        <f t="shared" si="0"/>
        <v>0</v>
      </c>
      <c r="F55" s="37">
        <v>4</v>
      </c>
      <c r="G55" s="37">
        <v>4</v>
      </c>
      <c r="H55" s="64">
        <f t="shared" si="1"/>
        <v>0</v>
      </c>
      <c r="I55" s="67">
        <f t="shared" si="4"/>
        <v>0</v>
      </c>
      <c r="J55" s="68"/>
    </row>
    <row r="56" spans="1:10" ht="15.75" x14ac:dyDescent="0.25">
      <c r="A56" s="36" t="s">
        <v>41</v>
      </c>
      <c r="B56" s="37">
        <v>150</v>
      </c>
      <c r="C56" s="44">
        <v>0</v>
      </c>
      <c r="D56" s="58">
        <v>0</v>
      </c>
      <c r="E56" s="63">
        <f t="shared" si="0"/>
        <v>0</v>
      </c>
      <c r="F56" s="37">
        <v>0</v>
      </c>
      <c r="G56" s="37">
        <v>0</v>
      </c>
      <c r="H56" s="64">
        <f t="shared" si="1"/>
        <v>0</v>
      </c>
      <c r="I56" s="67">
        <f t="shared" si="4"/>
        <v>0</v>
      </c>
      <c r="J56" s="68"/>
    </row>
    <row r="57" spans="1:10" ht="15.75" x14ac:dyDescent="0.25">
      <c r="A57" s="36" t="s">
        <v>42</v>
      </c>
      <c r="B57" s="37">
        <v>160</v>
      </c>
      <c r="C57" s="44">
        <v>0</v>
      </c>
      <c r="D57" s="58">
        <v>0</v>
      </c>
      <c r="E57" s="63">
        <f t="shared" si="0"/>
        <v>0</v>
      </c>
      <c r="F57" s="37">
        <v>0</v>
      </c>
      <c r="G57" s="37">
        <v>0</v>
      </c>
      <c r="H57" s="64">
        <f t="shared" si="1"/>
        <v>0</v>
      </c>
      <c r="I57" s="67">
        <f t="shared" si="4"/>
        <v>0</v>
      </c>
      <c r="J57" s="68"/>
    </row>
    <row r="58" spans="1:10" ht="15.75" x14ac:dyDescent="0.25">
      <c r="A58" s="8" t="s">
        <v>43</v>
      </c>
      <c r="B58" s="39">
        <v>170</v>
      </c>
      <c r="C58" s="60">
        <v>86770.907736585708</v>
      </c>
      <c r="D58" s="59">
        <v>68821.742198014283</v>
      </c>
      <c r="E58" s="65">
        <f t="shared" si="0"/>
        <v>17949.165538571426</v>
      </c>
      <c r="F58" s="39">
        <f>SUM(F51:F57)</f>
        <v>109969</v>
      </c>
      <c r="G58" s="39">
        <f>G51+G52+G53+G54+G55</f>
        <v>90975</v>
      </c>
      <c r="H58" s="66">
        <f t="shared" si="1"/>
        <v>18994</v>
      </c>
      <c r="I58" s="67">
        <f t="shared" si="4"/>
        <v>1044.8344614285743</v>
      </c>
      <c r="J58" s="68">
        <f t="shared" si="5"/>
        <v>105.82107540979162</v>
      </c>
    </row>
    <row r="59" spans="1:10" ht="15" customHeight="1" x14ac:dyDescent="0.25">
      <c r="A59" s="84" t="s">
        <v>44</v>
      </c>
      <c r="B59" s="96"/>
      <c r="C59" s="72"/>
      <c r="D59" s="46"/>
      <c r="E59" s="46"/>
      <c r="F59" s="96"/>
      <c r="G59" s="107"/>
      <c r="H59" s="107"/>
      <c r="I59" s="109"/>
      <c r="J59" s="109"/>
    </row>
    <row r="60" spans="1:10" ht="11.25" customHeight="1" x14ac:dyDescent="0.25">
      <c r="A60" s="84"/>
      <c r="B60" s="96"/>
      <c r="C60" s="74"/>
      <c r="D60" s="47"/>
      <c r="E60" s="47"/>
      <c r="F60" s="96"/>
      <c r="G60" s="108"/>
      <c r="H60" s="108"/>
      <c r="I60" s="109"/>
      <c r="J60" s="109"/>
    </row>
    <row r="61" spans="1:10" ht="15" hidden="1" customHeight="1" x14ac:dyDescent="0.25">
      <c r="A61" s="84"/>
      <c r="B61" s="96"/>
      <c r="C61" s="44">
        <v>0</v>
      </c>
      <c r="D61" s="44"/>
      <c r="E61" s="44"/>
      <c r="F61" s="96"/>
      <c r="G61" s="37"/>
      <c r="H61" s="37"/>
      <c r="I61" s="109"/>
      <c r="J61" s="109"/>
    </row>
    <row r="62" spans="1:10" ht="15.75" x14ac:dyDescent="0.25">
      <c r="A62" s="36" t="s">
        <v>45</v>
      </c>
      <c r="B62" s="37">
        <v>180</v>
      </c>
      <c r="C62" s="44">
        <v>5300.0343564748346</v>
      </c>
      <c r="D62" s="58">
        <v>6926.1135129519789</v>
      </c>
      <c r="E62" s="63">
        <f t="shared" ref="E62:E75" si="6">C62-D62</f>
        <v>-1626.0791564771444</v>
      </c>
      <c r="F62" s="37">
        <f>F33-F51</f>
        <v>-10107</v>
      </c>
      <c r="G62" s="37">
        <v>-4369</v>
      </c>
      <c r="H62" s="64">
        <f t="shared" ref="H62:H75" si="7">F62-G62</f>
        <v>-5738</v>
      </c>
      <c r="I62" s="67">
        <f t="shared" ref="I62:I75" si="8">H62-E62</f>
        <v>-4111.9208435228556</v>
      </c>
      <c r="J62" s="68">
        <f t="shared" ref="J62:J75" si="9">H62/E62*100</f>
        <v>352.87335042355619</v>
      </c>
    </row>
    <row r="63" spans="1:10" ht="15.75" x14ac:dyDescent="0.25">
      <c r="A63" s="36" t="s">
        <v>46</v>
      </c>
      <c r="B63" s="37">
        <v>181</v>
      </c>
      <c r="C63" s="44">
        <f>C62</f>
        <v>5300.0343564748346</v>
      </c>
      <c r="D63" s="58">
        <v>6926.1135129519789</v>
      </c>
      <c r="E63" s="63">
        <f t="shared" si="6"/>
        <v>-1626.0791564771444</v>
      </c>
      <c r="F63" s="37"/>
      <c r="G63" s="37"/>
      <c r="H63" s="64">
        <f t="shared" si="7"/>
        <v>0</v>
      </c>
      <c r="I63" s="67">
        <f t="shared" si="8"/>
        <v>1626.0791564771444</v>
      </c>
      <c r="J63" s="68">
        <f t="shared" si="9"/>
        <v>0</v>
      </c>
    </row>
    <row r="64" spans="1:10" ht="15.75" x14ac:dyDescent="0.25">
      <c r="A64" s="36" t="s">
        <v>47</v>
      </c>
      <c r="B64" s="37">
        <v>182</v>
      </c>
      <c r="C64" s="44"/>
      <c r="D64" s="58">
        <v>0</v>
      </c>
      <c r="E64" s="63">
        <f t="shared" si="6"/>
        <v>0</v>
      </c>
      <c r="F64" s="37">
        <f>F62</f>
        <v>-10107</v>
      </c>
      <c r="G64" s="37">
        <v>-4369</v>
      </c>
      <c r="H64" s="64">
        <f t="shared" si="7"/>
        <v>-5738</v>
      </c>
      <c r="I64" s="67">
        <f t="shared" si="8"/>
        <v>-5738</v>
      </c>
      <c r="J64" s="68" t="e">
        <f t="shared" si="9"/>
        <v>#DIV/0!</v>
      </c>
    </row>
    <row r="65" spans="1:10" ht="31.5" x14ac:dyDescent="0.25">
      <c r="A65" s="36" t="s">
        <v>48</v>
      </c>
      <c r="B65" s="37">
        <v>190</v>
      </c>
      <c r="C65" s="44">
        <v>-244.96714058571388</v>
      </c>
      <c r="D65" s="58">
        <v>3196.1023979857164</v>
      </c>
      <c r="E65" s="63">
        <f t="shared" si="6"/>
        <v>-3441.0695385714303</v>
      </c>
      <c r="F65" s="37">
        <v>-16400</v>
      </c>
      <c r="G65" s="37">
        <v>-8792</v>
      </c>
      <c r="H65" s="64">
        <f t="shared" si="7"/>
        <v>-7608</v>
      </c>
      <c r="I65" s="67">
        <f t="shared" si="8"/>
        <v>-4166.9304614285702</v>
      </c>
      <c r="J65" s="68">
        <f t="shared" si="9"/>
        <v>221.09404982145415</v>
      </c>
    </row>
    <row r="66" spans="1:10" ht="15.75" x14ac:dyDescent="0.25">
      <c r="A66" s="36" t="s">
        <v>49</v>
      </c>
      <c r="B66" s="37">
        <v>191</v>
      </c>
      <c r="C66" s="44"/>
      <c r="D66" s="58"/>
      <c r="E66" s="63">
        <f t="shared" si="6"/>
        <v>0</v>
      </c>
      <c r="F66" s="37"/>
      <c r="G66" s="37"/>
      <c r="H66" s="64">
        <f t="shared" si="7"/>
        <v>0</v>
      </c>
      <c r="I66" s="67">
        <f t="shared" si="8"/>
        <v>0</v>
      </c>
      <c r="J66" s="68" t="e">
        <f t="shared" si="9"/>
        <v>#DIV/0!</v>
      </c>
    </row>
    <row r="67" spans="1:10" ht="15.75" x14ac:dyDescent="0.25">
      <c r="A67" s="36" t="s">
        <v>50</v>
      </c>
      <c r="B67" s="37">
        <v>192</v>
      </c>
      <c r="C67" s="44"/>
      <c r="D67" s="58"/>
      <c r="E67" s="63">
        <f t="shared" si="6"/>
        <v>0</v>
      </c>
      <c r="F67" s="37">
        <f>F65</f>
        <v>-16400</v>
      </c>
      <c r="G67" s="37">
        <v>-8792</v>
      </c>
      <c r="H67" s="64">
        <f t="shared" si="7"/>
        <v>-7608</v>
      </c>
      <c r="I67" s="67">
        <f t="shared" si="8"/>
        <v>-7608</v>
      </c>
      <c r="J67" s="68" t="e">
        <f t="shared" si="9"/>
        <v>#DIV/0!</v>
      </c>
    </row>
    <row r="68" spans="1:10" ht="31.5" x14ac:dyDescent="0.25">
      <c r="A68" s="36" t="s">
        <v>51</v>
      </c>
      <c r="B68" s="37">
        <v>200</v>
      </c>
      <c r="D68" s="58">
        <v>3456.1023979857164</v>
      </c>
      <c r="E68" s="63">
        <f t="shared" si="6"/>
        <v>-3456.1023979857164</v>
      </c>
      <c r="F68" s="37">
        <f>F67</f>
        <v>-16400</v>
      </c>
      <c r="G68" s="37">
        <v>-8212</v>
      </c>
      <c r="H68" s="64">
        <f t="shared" si="7"/>
        <v>-8188</v>
      </c>
      <c r="I68" s="67">
        <f t="shared" si="8"/>
        <v>-4731.8976020142836</v>
      </c>
      <c r="J68" s="68">
        <f t="shared" si="9"/>
        <v>236.91427675210451</v>
      </c>
    </row>
    <row r="69" spans="1:10" ht="15.75" x14ac:dyDescent="0.25">
      <c r="A69" s="36" t="s">
        <v>46</v>
      </c>
      <c r="B69" s="37">
        <v>201</v>
      </c>
      <c r="C69" s="44">
        <v>145.03285941428612</v>
      </c>
      <c r="D69" s="58"/>
      <c r="E69" s="63">
        <f t="shared" si="6"/>
        <v>145.03285941428612</v>
      </c>
      <c r="F69" s="37"/>
      <c r="G69" s="37"/>
      <c r="H69" s="64">
        <f t="shared" si="7"/>
        <v>0</v>
      </c>
      <c r="I69" s="67">
        <f t="shared" si="8"/>
        <v>-145.03285941428612</v>
      </c>
      <c r="J69" s="68">
        <f t="shared" si="9"/>
        <v>0</v>
      </c>
    </row>
    <row r="70" spans="1:10" ht="15.75" x14ac:dyDescent="0.25">
      <c r="A70" s="36" t="s">
        <v>47</v>
      </c>
      <c r="B70" s="37">
        <v>202</v>
      </c>
      <c r="C70" s="44"/>
      <c r="D70" s="58"/>
      <c r="E70" s="63">
        <f t="shared" si="6"/>
        <v>0</v>
      </c>
      <c r="F70" s="37">
        <v>-15538</v>
      </c>
      <c r="G70" s="37">
        <v>-8212</v>
      </c>
      <c r="H70" s="64">
        <f t="shared" si="7"/>
        <v>-7326</v>
      </c>
      <c r="I70" s="67">
        <f t="shared" si="8"/>
        <v>-7326</v>
      </c>
      <c r="J70" s="68" t="e">
        <f t="shared" si="9"/>
        <v>#DIV/0!</v>
      </c>
    </row>
    <row r="71" spans="1:10" ht="15.75" x14ac:dyDescent="0.25">
      <c r="A71" s="36" t="s">
        <v>52</v>
      </c>
      <c r="B71" s="37">
        <v>210</v>
      </c>
      <c r="C71" s="44">
        <v>26.105914694571538</v>
      </c>
      <c r="D71" s="58">
        <v>622.09843163742892</v>
      </c>
      <c r="E71" s="63">
        <f t="shared" si="6"/>
        <v>-595.99251694285738</v>
      </c>
      <c r="F71" s="37">
        <v>0</v>
      </c>
      <c r="G71" s="37">
        <v>0</v>
      </c>
      <c r="H71" s="64">
        <f t="shared" si="7"/>
        <v>0</v>
      </c>
      <c r="I71" s="67">
        <f t="shared" si="8"/>
        <v>595.99251694285738</v>
      </c>
      <c r="J71" s="68">
        <f t="shared" si="9"/>
        <v>0</v>
      </c>
    </row>
    <row r="72" spans="1:10" ht="15.75" x14ac:dyDescent="0.25">
      <c r="A72" s="36" t="s">
        <v>53</v>
      </c>
      <c r="B72" s="37">
        <v>220</v>
      </c>
      <c r="C72" s="44">
        <v>0</v>
      </c>
      <c r="D72" s="58">
        <f>D68-D71</f>
        <v>2834.0039663482876</v>
      </c>
      <c r="E72" s="63">
        <f t="shared" si="6"/>
        <v>-2834.0039663482876</v>
      </c>
      <c r="F72" s="37">
        <f>F70</f>
        <v>-15538</v>
      </c>
      <c r="G72" s="37">
        <v>-8212</v>
      </c>
      <c r="H72" s="64">
        <f t="shared" si="7"/>
        <v>-7326</v>
      </c>
      <c r="I72" s="67">
        <f t="shared" si="8"/>
        <v>-4491.9960336517124</v>
      </c>
      <c r="J72" s="68">
        <f t="shared" si="9"/>
        <v>258.50351964890882</v>
      </c>
    </row>
    <row r="73" spans="1:10" ht="15.75" x14ac:dyDescent="0.25">
      <c r="A73" s="36" t="s">
        <v>49</v>
      </c>
      <c r="B73" s="37">
        <v>221</v>
      </c>
      <c r="C73" s="44">
        <f>C69-C71</f>
        <v>118.92694471971458</v>
      </c>
      <c r="D73" s="58">
        <f>D72</f>
        <v>2834.0039663482876</v>
      </c>
      <c r="E73" s="63">
        <f t="shared" si="6"/>
        <v>-2715.0770216285728</v>
      </c>
      <c r="F73" s="37"/>
      <c r="G73" s="37"/>
      <c r="H73" s="64">
        <f t="shared" si="7"/>
        <v>0</v>
      </c>
      <c r="I73" s="67">
        <f t="shared" si="8"/>
        <v>2715.0770216285728</v>
      </c>
      <c r="J73" s="68">
        <f t="shared" si="9"/>
        <v>0</v>
      </c>
    </row>
    <row r="74" spans="1:10" ht="15.75" x14ac:dyDescent="0.25">
      <c r="A74" s="36" t="s">
        <v>50</v>
      </c>
      <c r="B74" s="37">
        <v>222</v>
      </c>
      <c r="C74" s="44">
        <v>0</v>
      </c>
      <c r="D74" s="58">
        <v>0</v>
      </c>
      <c r="E74" s="63">
        <f t="shared" si="6"/>
        <v>0</v>
      </c>
      <c r="F74" s="37">
        <f>F70</f>
        <v>-15538</v>
      </c>
      <c r="G74" s="37">
        <v>-8212</v>
      </c>
      <c r="H74" s="64">
        <f t="shared" si="7"/>
        <v>-7326</v>
      </c>
      <c r="I74" s="67">
        <f t="shared" si="8"/>
        <v>-7326</v>
      </c>
      <c r="J74" s="68" t="e">
        <f t="shared" si="9"/>
        <v>#DIV/0!</v>
      </c>
    </row>
    <row r="75" spans="1:10" ht="31.5" x14ac:dyDescent="0.25">
      <c r="A75" s="36" t="s">
        <v>54</v>
      </c>
      <c r="B75" s="37">
        <v>230</v>
      </c>
      <c r="C75" s="44">
        <v>0</v>
      </c>
      <c r="D75" s="58">
        <v>0</v>
      </c>
      <c r="E75" s="63">
        <f t="shared" si="6"/>
        <v>0</v>
      </c>
      <c r="F75" s="37"/>
      <c r="G75" s="37">
        <v>0</v>
      </c>
      <c r="H75" s="64">
        <f t="shared" si="7"/>
        <v>0</v>
      </c>
      <c r="I75" s="67">
        <f t="shared" si="8"/>
        <v>0</v>
      </c>
      <c r="J75" s="68" t="e">
        <f t="shared" si="9"/>
        <v>#DIV/0!</v>
      </c>
    </row>
    <row r="76" spans="1:10" ht="15.75" x14ac:dyDescent="0.25">
      <c r="A76" s="92"/>
      <c r="B76" s="93"/>
      <c r="C76" s="93"/>
      <c r="D76" s="93"/>
      <c r="E76" s="93"/>
      <c r="F76" s="93"/>
      <c r="G76" s="93"/>
      <c r="H76" s="93"/>
      <c r="I76" s="93"/>
      <c r="J76" s="93"/>
    </row>
    <row r="77" spans="1:10" ht="15.75" x14ac:dyDescent="0.25">
      <c r="A77" s="94" t="s">
        <v>55</v>
      </c>
      <c r="B77" s="95"/>
      <c r="C77" s="95"/>
      <c r="D77" s="95"/>
      <c r="E77" s="95"/>
      <c r="F77" s="95"/>
      <c r="G77" s="95"/>
      <c r="H77" s="95"/>
      <c r="I77" s="95"/>
      <c r="J77" s="95"/>
    </row>
    <row r="78" spans="1:10" ht="15.75" x14ac:dyDescent="0.25">
      <c r="A78" s="36" t="s">
        <v>56</v>
      </c>
      <c r="B78" s="37">
        <v>240</v>
      </c>
      <c r="C78" s="44">
        <v>46483.733040000006</v>
      </c>
      <c r="D78" s="58">
        <v>41067.109540000005</v>
      </c>
      <c r="E78" s="63">
        <f t="shared" ref="E78:E83" si="10">C78-D78</f>
        <v>5416.6235000000015</v>
      </c>
      <c r="F78" s="37">
        <v>71071</v>
      </c>
      <c r="G78" s="37">
        <v>64475</v>
      </c>
      <c r="H78" s="64">
        <f t="shared" ref="H78:H83" si="11">F78-G78</f>
        <v>6596</v>
      </c>
      <c r="I78" s="67">
        <f t="shared" ref="I78:I85" si="12">H78-E78</f>
        <v>1179.3764999999985</v>
      </c>
      <c r="J78" s="68">
        <f t="shared" ref="J78:J85" si="13">H78/E78*100</f>
        <v>121.77327813166261</v>
      </c>
    </row>
    <row r="79" spans="1:10" ht="15.75" x14ac:dyDescent="0.25">
      <c r="A79" s="36" t="s">
        <v>57</v>
      </c>
      <c r="B79" s="37">
        <v>250</v>
      </c>
      <c r="C79" s="44">
        <v>27606.679791428571</v>
      </c>
      <c r="D79" s="58">
        <v>19122.518648571429</v>
      </c>
      <c r="E79" s="63">
        <f t="shared" si="10"/>
        <v>8484.1611428571414</v>
      </c>
      <c r="F79" s="37">
        <v>26716</v>
      </c>
      <c r="G79" s="37">
        <v>17821</v>
      </c>
      <c r="H79" s="64">
        <f t="shared" si="11"/>
        <v>8895</v>
      </c>
      <c r="I79" s="67">
        <f t="shared" si="12"/>
        <v>410.83885714285861</v>
      </c>
      <c r="J79" s="68">
        <f t="shared" si="13"/>
        <v>104.84242166343982</v>
      </c>
    </row>
    <row r="80" spans="1:10" ht="15.75" x14ac:dyDescent="0.25">
      <c r="A80" s="36" t="s">
        <v>58</v>
      </c>
      <c r="B80" s="37">
        <v>260</v>
      </c>
      <c r="C80" s="44">
        <v>5935.4361551571419</v>
      </c>
      <c r="D80" s="58">
        <v>4111.3415094428565</v>
      </c>
      <c r="E80" s="63">
        <f t="shared" si="10"/>
        <v>1824.0946457142854</v>
      </c>
      <c r="F80" s="37">
        <v>5403</v>
      </c>
      <c r="G80" s="37">
        <v>3769</v>
      </c>
      <c r="H80" s="64">
        <f t="shared" si="11"/>
        <v>1634</v>
      </c>
      <c r="I80" s="67">
        <f t="shared" si="12"/>
        <v>-190.09464571428543</v>
      </c>
      <c r="J80" s="68">
        <f t="shared" si="13"/>
        <v>89.578685176182432</v>
      </c>
    </row>
    <row r="81" spans="1:10" ht="15.75" x14ac:dyDescent="0.25">
      <c r="A81" s="36" t="s">
        <v>59</v>
      </c>
      <c r="B81" s="37">
        <v>270</v>
      </c>
      <c r="C81" s="44">
        <v>3265.9999999999995</v>
      </c>
      <c r="D81" s="58">
        <v>2201.3999999999996</v>
      </c>
      <c r="E81" s="63">
        <f t="shared" si="10"/>
        <v>1064.5999999999999</v>
      </c>
      <c r="F81" s="37">
        <v>3299</v>
      </c>
      <c r="G81" s="37">
        <v>2137</v>
      </c>
      <c r="H81" s="64">
        <f t="shared" si="11"/>
        <v>1162</v>
      </c>
      <c r="I81" s="67">
        <f t="shared" si="12"/>
        <v>97.400000000000091</v>
      </c>
      <c r="J81" s="68">
        <f t="shared" si="13"/>
        <v>109.14897614127372</v>
      </c>
    </row>
    <row r="82" spans="1:10" ht="15.75" x14ac:dyDescent="0.25">
      <c r="A82" s="36" t="s">
        <v>60</v>
      </c>
      <c r="B82" s="37">
        <v>280</v>
      </c>
      <c r="C82" s="44">
        <v>3479.0587500000006</v>
      </c>
      <c r="D82" s="58">
        <v>2319.3725000000004</v>
      </c>
      <c r="E82" s="63">
        <f t="shared" si="10"/>
        <v>1159.6862500000002</v>
      </c>
      <c r="F82" s="37">
        <v>4476</v>
      </c>
      <c r="G82" s="37">
        <v>2769</v>
      </c>
      <c r="H82" s="64">
        <f t="shared" si="11"/>
        <v>1707</v>
      </c>
      <c r="I82" s="67">
        <f t="shared" si="12"/>
        <v>547.3137499999998</v>
      </c>
      <c r="J82" s="68">
        <f t="shared" si="13"/>
        <v>147.19498485042828</v>
      </c>
    </row>
    <row r="83" spans="1:10" ht="15" customHeight="1" x14ac:dyDescent="0.25">
      <c r="A83" s="80" t="s">
        <v>61</v>
      </c>
      <c r="B83" s="96">
        <v>290</v>
      </c>
      <c r="C83" s="72">
        <v>86770.907736585708</v>
      </c>
      <c r="D83" s="116">
        <v>68821.742198014283</v>
      </c>
      <c r="E83" s="121">
        <f t="shared" si="10"/>
        <v>17949.165538571426</v>
      </c>
      <c r="F83" s="96">
        <f>SUM(F78:F82)</f>
        <v>110965</v>
      </c>
      <c r="G83" s="107">
        <v>90971</v>
      </c>
      <c r="H83" s="114">
        <f t="shared" si="11"/>
        <v>19994</v>
      </c>
      <c r="I83" s="67">
        <f t="shared" si="12"/>
        <v>2044.8344614285743</v>
      </c>
      <c r="J83" s="68">
        <f t="shared" si="13"/>
        <v>111.39236504914045</v>
      </c>
    </row>
    <row r="84" spans="1:10" ht="15" customHeight="1" x14ac:dyDescent="0.25">
      <c r="A84" s="80"/>
      <c r="B84" s="96"/>
      <c r="C84" s="73"/>
      <c r="D84" s="117"/>
      <c r="E84" s="125"/>
      <c r="F84" s="96"/>
      <c r="G84" s="124"/>
      <c r="H84" s="123"/>
      <c r="I84" s="67">
        <f t="shared" si="12"/>
        <v>0</v>
      </c>
      <c r="J84" s="68" t="e">
        <f t="shared" si="13"/>
        <v>#DIV/0!</v>
      </c>
    </row>
    <row r="85" spans="1:10" ht="15" customHeight="1" x14ac:dyDescent="0.25">
      <c r="A85" s="80"/>
      <c r="B85" s="96"/>
      <c r="C85" s="74"/>
      <c r="D85" s="118"/>
      <c r="E85" s="122"/>
      <c r="F85" s="96"/>
      <c r="G85" s="108"/>
      <c r="H85" s="115"/>
      <c r="I85" s="67">
        <f t="shared" si="12"/>
        <v>0</v>
      </c>
      <c r="J85" s="68" t="e">
        <f t="shared" si="13"/>
        <v>#DIV/0!</v>
      </c>
    </row>
    <row r="86" spans="1:10" ht="15.75" x14ac:dyDescent="0.25">
      <c r="A86" s="92"/>
      <c r="B86" s="93"/>
      <c r="C86" s="93"/>
      <c r="D86" s="93"/>
      <c r="E86" s="93"/>
      <c r="F86" s="93"/>
      <c r="G86" s="93"/>
      <c r="H86" s="93"/>
      <c r="I86" s="93"/>
      <c r="J86" s="93"/>
    </row>
    <row r="87" spans="1:10" ht="15.75" x14ac:dyDescent="0.25">
      <c r="A87" s="90" t="s">
        <v>62</v>
      </c>
      <c r="B87" s="91"/>
      <c r="C87" s="91"/>
      <c r="D87" s="91"/>
      <c r="E87" s="91"/>
      <c r="F87" s="91"/>
      <c r="G87" s="91"/>
      <c r="H87" s="91"/>
      <c r="I87" s="91"/>
      <c r="J87" s="91"/>
    </row>
    <row r="88" spans="1:10" ht="68.25" customHeight="1" x14ac:dyDescent="0.25">
      <c r="A88" s="8" t="s">
        <v>63</v>
      </c>
      <c r="B88" s="39">
        <v>300</v>
      </c>
      <c r="C88" s="44">
        <v>5882.5</v>
      </c>
      <c r="D88" s="58">
        <v>5824</v>
      </c>
      <c r="E88" s="63">
        <f t="shared" ref="E88:E108" si="14">C88-D88</f>
        <v>58.5</v>
      </c>
      <c r="F88" s="37">
        <v>8534</v>
      </c>
      <c r="G88" s="37">
        <f>G89+G90+G92</f>
        <v>8231.4</v>
      </c>
      <c r="H88" s="64">
        <f t="shared" ref="H88:H108" si="15">F88-G88</f>
        <v>302.60000000000036</v>
      </c>
      <c r="I88" s="67">
        <f t="shared" ref="I88:I108" si="16">H88-E88</f>
        <v>244.10000000000036</v>
      </c>
      <c r="J88" s="68">
        <f t="shared" ref="J88:J103" si="17">H88/E88*100</f>
        <v>517.26495726495796</v>
      </c>
    </row>
    <row r="89" spans="1:10" ht="15.75" x14ac:dyDescent="0.25">
      <c r="A89" s="36" t="s">
        <v>64</v>
      </c>
      <c r="B89" s="37">
        <v>301</v>
      </c>
      <c r="C89" s="44">
        <v>26</v>
      </c>
      <c r="D89" s="58">
        <v>622</v>
      </c>
      <c r="E89" s="63">
        <f t="shared" si="14"/>
        <v>-596</v>
      </c>
      <c r="F89" s="37">
        <v>0</v>
      </c>
      <c r="G89" s="37">
        <v>0</v>
      </c>
      <c r="H89" s="64"/>
      <c r="I89" s="67">
        <f t="shared" si="16"/>
        <v>596</v>
      </c>
      <c r="J89" s="68">
        <f t="shared" si="17"/>
        <v>0</v>
      </c>
    </row>
    <row r="90" spans="1:10" ht="31.5" x14ac:dyDescent="0.25">
      <c r="A90" s="36" t="s">
        <v>65</v>
      </c>
      <c r="B90" s="37">
        <v>302</v>
      </c>
      <c r="C90" s="44">
        <v>4385</v>
      </c>
      <c r="D90" s="58">
        <v>4209</v>
      </c>
      <c r="E90" s="63">
        <f t="shared" si="14"/>
        <v>176</v>
      </c>
      <c r="F90" s="37">
        <v>8535</v>
      </c>
      <c r="G90" s="37">
        <v>7239.4</v>
      </c>
      <c r="H90" s="64"/>
      <c r="I90" s="67">
        <f t="shared" si="16"/>
        <v>-176</v>
      </c>
      <c r="J90" s="68">
        <f t="shared" si="17"/>
        <v>0</v>
      </c>
    </row>
    <row r="91" spans="1:10" ht="47.25" x14ac:dyDescent="0.25">
      <c r="A91" s="36" t="s">
        <v>66</v>
      </c>
      <c r="B91" s="37">
        <v>303</v>
      </c>
      <c r="C91" s="44">
        <v>0</v>
      </c>
      <c r="D91" s="58">
        <v>0</v>
      </c>
      <c r="E91" s="63">
        <f t="shared" si="14"/>
        <v>0</v>
      </c>
      <c r="F91" s="37">
        <v>0</v>
      </c>
      <c r="G91" s="37">
        <v>0</v>
      </c>
      <c r="H91" s="64">
        <f t="shared" si="15"/>
        <v>0</v>
      </c>
      <c r="I91" s="67">
        <f t="shared" si="16"/>
        <v>0</v>
      </c>
      <c r="J91" s="68" t="e">
        <f t="shared" si="17"/>
        <v>#DIV/0!</v>
      </c>
    </row>
    <row r="92" spans="1:10" ht="31.5" x14ac:dyDescent="0.25">
      <c r="A92" s="36" t="s">
        <v>92</v>
      </c>
      <c r="B92" s="37">
        <v>304</v>
      </c>
      <c r="C92" s="44">
        <v>1471.5</v>
      </c>
      <c r="D92" s="44">
        <f>D94</f>
        <v>993</v>
      </c>
      <c r="E92" s="63">
        <f t="shared" si="14"/>
        <v>478.5</v>
      </c>
      <c r="F92" s="45">
        <f>F94</f>
        <v>1528.4</v>
      </c>
      <c r="G92" s="37">
        <f>G93+G94</f>
        <v>992</v>
      </c>
      <c r="H92" s="64"/>
      <c r="I92" s="67">
        <f t="shared" si="16"/>
        <v>-478.5</v>
      </c>
      <c r="J92" s="68">
        <f t="shared" si="17"/>
        <v>0</v>
      </c>
    </row>
    <row r="93" spans="1:10" ht="47.25" x14ac:dyDescent="0.25">
      <c r="A93" s="36" t="s">
        <v>67</v>
      </c>
      <c r="B93" s="37" t="s">
        <v>68</v>
      </c>
      <c r="C93" s="44">
        <v>0</v>
      </c>
      <c r="D93" s="58">
        <v>0</v>
      </c>
      <c r="E93" s="63">
        <f t="shared" si="14"/>
        <v>0</v>
      </c>
      <c r="F93" s="37">
        <v>0</v>
      </c>
      <c r="G93" s="37"/>
      <c r="H93" s="64"/>
      <c r="I93" s="67">
        <f t="shared" si="16"/>
        <v>0</v>
      </c>
      <c r="J93" s="68" t="e">
        <f t="shared" si="17"/>
        <v>#DIV/0!</v>
      </c>
    </row>
    <row r="94" spans="1:10" ht="15.75" x14ac:dyDescent="0.25">
      <c r="A94" s="36" t="s">
        <v>69</v>
      </c>
      <c r="B94" s="37" t="s">
        <v>70</v>
      </c>
      <c r="C94" s="48">
        <f>SUM(C95:C97)</f>
        <v>1471.5</v>
      </c>
      <c r="D94" s="58">
        <v>993</v>
      </c>
      <c r="E94" s="63">
        <f t="shared" si="14"/>
        <v>478.5</v>
      </c>
      <c r="F94" s="37">
        <f>SUM(F95:F97)</f>
        <v>1528.4</v>
      </c>
      <c r="G94" s="37">
        <f>SUM(G95:G97)</f>
        <v>992</v>
      </c>
      <c r="H94" s="64">
        <f t="shared" si="15"/>
        <v>536.40000000000009</v>
      </c>
      <c r="I94" s="67">
        <f t="shared" si="16"/>
        <v>57.900000000000091</v>
      </c>
      <c r="J94" s="68">
        <f t="shared" si="17"/>
        <v>112.10031347962384</v>
      </c>
    </row>
    <row r="95" spans="1:10" ht="15.75" x14ac:dyDescent="0.25">
      <c r="A95" s="36" t="s">
        <v>120</v>
      </c>
      <c r="B95" s="37"/>
      <c r="C95" s="44">
        <v>1150.5</v>
      </c>
      <c r="D95" s="58">
        <v>767</v>
      </c>
      <c r="E95" s="63">
        <f t="shared" si="14"/>
        <v>383.5</v>
      </c>
      <c r="F95" s="37">
        <v>1198.3</v>
      </c>
      <c r="G95" s="37">
        <v>799</v>
      </c>
      <c r="H95" s="64">
        <f t="shared" si="15"/>
        <v>399.29999999999995</v>
      </c>
      <c r="I95" s="67">
        <f t="shared" si="16"/>
        <v>15.799999999999955</v>
      </c>
      <c r="J95" s="68">
        <f t="shared" si="17"/>
        <v>104.1199478487614</v>
      </c>
    </row>
    <row r="96" spans="1:10" ht="15.75" x14ac:dyDescent="0.25">
      <c r="A96" s="36" t="s">
        <v>121</v>
      </c>
      <c r="B96" s="37"/>
      <c r="C96" s="44">
        <v>168</v>
      </c>
      <c r="D96" s="58">
        <v>112</v>
      </c>
      <c r="E96" s="63">
        <f t="shared" si="14"/>
        <v>56</v>
      </c>
      <c r="F96" s="37">
        <v>155.9</v>
      </c>
      <c r="G96" s="37">
        <v>104</v>
      </c>
      <c r="H96" s="64">
        <f t="shared" si="15"/>
        <v>51.900000000000006</v>
      </c>
      <c r="I96" s="67">
        <f t="shared" si="16"/>
        <v>-4.0999999999999943</v>
      </c>
      <c r="J96" s="68">
        <f t="shared" si="17"/>
        <v>92.678571428571445</v>
      </c>
    </row>
    <row r="97" spans="1:10" ht="15.75" x14ac:dyDescent="0.25">
      <c r="A97" s="36" t="s">
        <v>122</v>
      </c>
      <c r="B97" s="37"/>
      <c r="C97" s="44">
        <v>153</v>
      </c>
      <c r="D97" s="58">
        <v>114</v>
      </c>
      <c r="E97" s="63">
        <f t="shared" si="14"/>
        <v>39</v>
      </c>
      <c r="F97" s="37">
        <v>174.2</v>
      </c>
      <c r="G97" s="37">
        <v>89</v>
      </c>
      <c r="H97" s="64">
        <f t="shared" si="15"/>
        <v>85.199999999999989</v>
      </c>
      <c r="I97" s="67">
        <f t="shared" si="16"/>
        <v>46.199999999999989</v>
      </c>
      <c r="J97" s="68">
        <f t="shared" si="17"/>
        <v>218.46153846153845</v>
      </c>
    </row>
    <row r="98" spans="1:10" ht="31.5" x14ac:dyDescent="0.25">
      <c r="A98" s="8" t="s">
        <v>71</v>
      </c>
      <c r="B98" s="39">
        <v>310</v>
      </c>
      <c r="C98" s="50">
        <v>0</v>
      </c>
      <c r="D98" s="50">
        <v>0</v>
      </c>
      <c r="E98" s="63">
        <f t="shared" si="14"/>
        <v>0</v>
      </c>
      <c r="F98" s="36"/>
      <c r="G98" s="36"/>
      <c r="H98" s="62"/>
      <c r="I98" s="67">
        <f t="shared" si="16"/>
        <v>0</v>
      </c>
      <c r="J98" s="68"/>
    </row>
    <row r="99" spans="1:10" ht="47.25" x14ac:dyDescent="0.25">
      <c r="A99" s="36" t="s">
        <v>91</v>
      </c>
      <c r="B99" s="37"/>
      <c r="C99" s="50">
        <v>0</v>
      </c>
      <c r="D99" s="50">
        <v>0</v>
      </c>
      <c r="E99" s="63">
        <f t="shared" si="14"/>
        <v>0</v>
      </c>
      <c r="F99" s="50">
        <v>0</v>
      </c>
      <c r="G99" s="50"/>
      <c r="H99" s="62"/>
      <c r="I99" s="67">
        <f t="shared" si="16"/>
        <v>0</v>
      </c>
      <c r="J99" s="68"/>
    </row>
    <row r="100" spans="1:10" ht="15.75" x14ac:dyDescent="0.25">
      <c r="A100" s="36" t="s">
        <v>72</v>
      </c>
      <c r="B100" s="37">
        <v>312</v>
      </c>
      <c r="C100" s="49">
        <v>0</v>
      </c>
      <c r="D100" s="49">
        <v>0</v>
      </c>
      <c r="E100" s="63">
        <f t="shared" si="14"/>
        <v>0</v>
      </c>
      <c r="F100" s="49">
        <v>0</v>
      </c>
      <c r="G100" s="49"/>
      <c r="H100" s="64">
        <f t="shared" si="15"/>
        <v>0</v>
      </c>
      <c r="I100" s="67">
        <f t="shared" si="16"/>
        <v>0</v>
      </c>
      <c r="J100" s="68"/>
    </row>
    <row r="101" spans="1:10" ht="15.75" x14ac:dyDescent="0.25">
      <c r="A101" s="36" t="s">
        <v>73</v>
      </c>
      <c r="B101" s="37">
        <v>313</v>
      </c>
      <c r="C101" s="44">
        <v>0</v>
      </c>
      <c r="D101" s="44">
        <v>0</v>
      </c>
      <c r="E101" s="63">
        <f t="shared" si="14"/>
        <v>0</v>
      </c>
      <c r="F101" s="44">
        <v>0</v>
      </c>
      <c r="G101" s="44"/>
      <c r="H101" s="64">
        <f t="shared" si="15"/>
        <v>0</v>
      </c>
      <c r="I101" s="67">
        <f t="shared" si="16"/>
        <v>0</v>
      </c>
      <c r="J101" s="68"/>
    </row>
    <row r="102" spans="1:10" ht="31.5" x14ac:dyDescent="0.25">
      <c r="A102" s="8" t="s">
        <v>74</v>
      </c>
      <c r="B102" s="39">
        <v>320</v>
      </c>
      <c r="C102" s="44">
        <v>5936</v>
      </c>
      <c r="D102" s="58">
        <v>4112</v>
      </c>
      <c r="E102" s="63">
        <f t="shared" si="14"/>
        <v>1824</v>
      </c>
      <c r="F102" s="37">
        <f>F103</f>
        <v>5624</v>
      </c>
      <c r="G102" s="37">
        <f>G103+G105</f>
        <v>3885.4</v>
      </c>
      <c r="H102" s="64">
        <f t="shared" si="15"/>
        <v>1738.6</v>
      </c>
      <c r="I102" s="67">
        <f t="shared" si="16"/>
        <v>-85.400000000000091</v>
      </c>
      <c r="J102" s="68">
        <f t="shared" si="17"/>
        <v>95.317982456140342</v>
      </c>
    </row>
    <row r="103" spans="1:10" ht="25.5" customHeight="1" x14ac:dyDescent="0.25">
      <c r="A103" s="105" t="s">
        <v>75</v>
      </c>
      <c r="B103" s="107">
        <v>321</v>
      </c>
      <c r="C103" s="72">
        <v>5936</v>
      </c>
      <c r="D103" s="116">
        <v>4112</v>
      </c>
      <c r="E103" s="121">
        <f t="shared" si="14"/>
        <v>1824</v>
      </c>
      <c r="F103" s="107">
        <v>5624</v>
      </c>
      <c r="G103" s="107">
        <v>3885.4</v>
      </c>
      <c r="H103" s="114">
        <f t="shared" si="15"/>
        <v>1738.6</v>
      </c>
      <c r="I103" s="110">
        <f t="shared" si="16"/>
        <v>-85.400000000000091</v>
      </c>
      <c r="J103" s="112">
        <f t="shared" si="17"/>
        <v>95.317982456140342</v>
      </c>
    </row>
    <row r="104" spans="1:10" ht="54.75" customHeight="1" x14ac:dyDescent="0.25">
      <c r="A104" s="106"/>
      <c r="B104" s="108"/>
      <c r="C104" s="74"/>
      <c r="D104" s="118"/>
      <c r="E104" s="122"/>
      <c r="F104" s="108"/>
      <c r="G104" s="108"/>
      <c r="H104" s="115"/>
      <c r="I104" s="111"/>
      <c r="J104" s="113"/>
    </row>
    <row r="105" spans="1:10" ht="15.75" x14ac:dyDescent="0.25">
      <c r="A105" s="36" t="s">
        <v>69</v>
      </c>
      <c r="B105" s="37">
        <v>322</v>
      </c>
      <c r="C105" s="44">
        <v>0</v>
      </c>
      <c r="D105" s="61">
        <v>0</v>
      </c>
      <c r="E105" s="63">
        <f t="shared" si="14"/>
        <v>0</v>
      </c>
      <c r="F105" s="44">
        <v>0</v>
      </c>
      <c r="G105" s="37">
        <v>0</v>
      </c>
      <c r="H105" s="64">
        <f t="shared" si="15"/>
        <v>0</v>
      </c>
      <c r="I105" s="67">
        <f t="shared" si="16"/>
        <v>0</v>
      </c>
      <c r="J105" s="68"/>
    </row>
    <row r="106" spans="1:10" ht="17.25" customHeight="1" x14ac:dyDescent="0.25">
      <c r="A106" s="36" t="s">
        <v>76</v>
      </c>
      <c r="B106" s="37">
        <v>330</v>
      </c>
      <c r="C106" s="44">
        <v>0</v>
      </c>
      <c r="D106" s="61">
        <v>0</v>
      </c>
      <c r="E106" s="63">
        <f t="shared" si="14"/>
        <v>0</v>
      </c>
      <c r="F106" s="44">
        <v>0</v>
      </c>
      <c r="G106" s="61">
        <v>0</v>
      </c>
      <c r="H106" s="64">
        <f t="shared" si="15"/>
        <v>0</v>
      </c>
      <c r="I106" s="67">
        <f t="shared" si="16"/>
        <v>0</v>
      </c>
      <c r="J106" s="68"/>
    </row>
    <row r="107" spans="1:10" ht="15.75" x14ac:dyDescent="0.25">
      <c r="A107" s="36" t="s">
        <v>77</v>
      </c>
      <c r="B107" s="37">
        <v>331</v>
      </c>
      <c r="C107" s="50">
        <v>0</v>
      </c>
      <c r="D107" s="58">
        <v>0</v>
      </c>
      <c r="E107" s="63">
        <f t="shared" si="14"/>
        <v>0</v>
      </c>
      <c r="F107" s="50">
        <v>0</v>
      </c>
      <c r="G107" s="58">
        <v>0</v>
      </c>
      <c r="H107" s="64">
        <f t="shared" si="15"/>
        <v>0</v>
      </c>
      <c r="I107" s="67">
        <f t="shared" si="16"/>
        <v>0</v>
      </c>
      <c r="J107" s="68"/>
    </row>
    <row r="108" spans="1:10" ht="15.75" x14ac:dyDescent="0.25">
      <c r="A108" s="36" t="s">
        <v>78</v>
      </c>
      <c r="B108" s="37">
        <v>332</v>
      </c>
      <c r="C108" s="50">
        <v>0</v>
      </c>
      <c r="D108" s="58">
        <v>0</v>
      </c>
      <c r="E108" s="63">
        <f t="shared" si="14"/>
        <v>0</v>
      </c>
      <c r="F108" s="50">
        <v>0</v>
      </c>
      <c r="G108" s="58">
        <v>0</v>
      </c>
      <c r="H108" s="64">
        <f t="shared" si="15"/>
        <v>0</v>
      </c>
      <c r="I108" s="67">
        <f t="shared" si="16"/>
        <v>0</v>
      </c>
      <c r="J108" s="68"/>
    </row>
    <row r="109" spans="1:10" ht="15.75" x14ac:dyDescent="0.25">
      <c r="A109" s="103"/>
      <c r="B109" s="104"/>
      <c r="C109" s="104"/>
      <c r="D109" s="104"/>
      <c r="E109" s="104"/>
      <c r="F109" s="104"/>
      <c r="G109" s="104"/>
      <c r="H109" s="104"/>
      <c r="I109" s="104"/>
      <c r="J109" s="104"/>
    </row>
    <row r="110" spans="1:10" ht="15.75" x14ac:dyDescent="0.25">
      <c r="A110" s="90" t="s">
        <v>79</v>
      </c>
      <c r="B110" s="91"/>
      <c r="C110" s="91"/>
      <c r="D110" s="91"/>
      <c r="E110" s="91"/>
      <c r="F110" s="91"/>
      <c r="G110" s="91"/>
      <c r="H110" s="91"/>
      <c r="I110" s="91"/>
      <c r="J110" s="91"/>
    </row>
    <row r="111" spans="1:10" ht="15.75" x14ac:dyDescent="0.25">
      <c r="A111" s="36" t="s">
        <v>80</v>
      </c>
      <c r="B111" s="37">
        <v>340</v>
      </c>
      <c r="C111" s="56">
        <v>0</v>
      </c>
      <c r="D111" s="58">
        <v>0</v>
      </c>
      <c r="E111" s="63">
        <f t="shared" ref="E111:E123" si="18">C111-D111</f>
        <v>0</v>
      </c>
      <c r="F111" s="56">
        <v>0</v>
      </c>
      <c r="G111" s="37">
        <v>0</v>
      </c>
      <c r="H111" s="64">
        <f t="shared" ref="H111:H123" si="19">F111-G111</f>
        <v>0</v>
      </c>
      <c r="I111" s="54"/>
      <c r="J111" s="54"/>
    </row>
    <row r="112" spans="1:10" ht="15.75" x14ac:dyDescent="0.25">
      <c r="A112" s="36" t="s">
        <v>81</v>
      </c>
      <c r="B112" s="37">
        <v>341</v>
      </c>
      <c r="C112" s="56">
        <v>0</v>
      </c>
      <c r="D112" s="58">
        <v>0</v>
      </c>
      <c r="E112" s="63">
        <f t="shared" si="18"/>
        <v>0</v>
      </c>
      <c r="F112" s="56">
        <v>0</v>
      </c>
      <c r="G112" s="37">
        <v>0</v>
      </c>
      <c r="H112" s="64">
        <f t="shared" si="19"/>
        <v>0</v>
      </c>
      <c r="I112" s="54"/>
      <c r="J112" s="54"/>
    </row>
    <row r="113" spans="1:10" ht="47.25" x14ac:dyDescent="0.25">
      <c r="A113" s="36" t="s">
        <v>82</v>
      </c>
      <c r="B113" s="37">
        <v>350</v>
      </c>
      <c r="C113" s="44">
        <v>600</v>
      </c>
      <c r="D113" s="58">
        <v>400</v>
      </c>
      <c r="E113" s="63">
        <f t="shared" si="18"/>
        <v>200</v>
      </c>
      <c r="F113" s="37">
        <v>2129.5</v>
      </c>
      <c r="G113" s="37">
        <v>1833.5</v>
      </c>
      <c r="H113" s="64">
        <f t="shared" si="19"/>
        <v>296</v>
      </c>
      <c r="I113" s="54">
        <f>H113-E113</f>
        <v>96</v>
      </c>
      <c r="J113" s="54">
        <f t="shared" ref="J113:J122" si="20">H113/E113*100</f>
        <v>148</v>
      </c>
    </row>
    <row r="114" spans="1:10" ht="15" customHeight="1" x14ac:dyDescent="0.25">
      <c r="A114" s="80" t="s">
        <v>81</v>
      </c>
      <c r="B114" s="96">
        <v>351</v>
      </c>
      <c r="C114" s="75">
        <v>0</v>
      </c>
      <c r="D114" s="116">
        <v>0</v>
      </c>
      <c r="E114" s="121">
        <f t="shared" si="18"/>
        <v>0</v>
      </c>
      <c r="F114" s="75">
        <v>0</v>
      </c>
      <c r="G114" s="96">
        <v>0</v>
      </c>
      <c r="H114" s="114">
        <f t="shared" si="19"/>
        <v>0</v>
      </c>
      <c r="I114" s="100"/>
      <c r="J114" s="100"/>
    </row>
    <row r="115" spans="1:10" ht="15.75" customHeight="1" x14ac:dyDescent="0.25">
      <c r="A115" s="80"/>
      <c r="B115" s="96"/>
      <c r="C115" s="76"/>
      <c r="D115" s="118"/>
      <c r="E115" s="122"/>
      <c r="F115" s="76"/>
      <c r="G115" s="96"/>
      <c r="H115" s="115"/>
      <c r="I115" s="102"/>
      <c r="J115" s="102"/>
    </row>
    <row r="116" spans="1:10" ht="31.5" x14ac:dyDescent="0.25">
      <c r="A116" s="36" t="s">
        <v>83</v>
      </c>
      <c r="B116" s="37">
        <v>360</v>
      </c>
      <c r="C116" s="41"/>
      <c r="D116" s="58">
        <v>0</v>
      </c>
      <c r="E116" s="63">
        <f t="shared" si="18"/>
        <v>0</v>
      </c>
      <c r="F116" s="37">
        <v>55</v>
      </c>
      <c r="G116" s="37">
        <v>53</v>
      </c>
      <c r="H116" s="64">
        <f t="shared" si="19"/>
        <v>2</v>
      </c>
      <c r="I116" s="54">
        <f>H116-E116</f>
        <v>2</v>
      </c>
      <c r="J116" s="54"/>
    </row>
    <row r="117" spans="1:10" ht="15.75" x14ac:dyDescent="0.25">
      <c r="A117" s="36" t="s">
        <v>81</v>
      </c>
      <c r="B117" s="37">
        <v>361</v>
      </c>
      <c r="C117" s="41"/>
      <c r="D117" s="58">
        <v>0</v>
      </c>
      <c r="E117" s="63">
        <f t="shared" si="18"/>
        <v>0</v>
      </c>
      <c r="F117" s="37">
        <v>0</v>
      </c>
      <c r="G117" s="37">
        <v>0</v>
      </c>
      <c r="H117" s="64">
        <f t="shared" si="19"/>
        <v>0</v>
      </c>
      <c r="I117" s="54"/>
      <c r="J117" s="54"/>
    </row>
    <row r="118" spans="1:10" ht="31.5" x14ac:dyDescent="0.25">
      <c r="A118" s="36" t="s">
        <v>84</v>
      </c>
      <c r="B118" s="37">
        <v>370</v>
      </c>
      <c r="C118" s="41"/>
      <c r="D118" s="58">
        <v>0</v>
      </c>
      <c r="E118" s="63">
        <f t="shared" si="18"/>
        <v>0</v>
      </c>
      <c r="F118" s="37"/>
      <c r="G118" s="37">
        <v>0</v>
      </c>
      <c r="H118" s="64">
        <f t="shared" si="19"/>
        <v>0</v>
      </c>
      <c r="I118" s="54"/>
      <c r="J118" s="54"/>
    </row>
    <row r="119" spans="1:10" ht="15.75" x14ac:dyDescent="0.25">
      <c r="A119" s="36" t="s">
        <v>81</v>
      </c>
      <c r="B119" s="37">
        <v>371</v>
      </c>
      <c r="C119" s="41"/>
      <c r="D119" s="58">
        <v>0</v>
      </c>
      <c r="E119" s="63">
        <f t="shared" si="18"/>
        <v>0</v>
      </c>
      <c r="F119" s="37"/>
      <c r="G119" s="37">
        <v>0</v>
      </c>
      <c r="H119" s="64">
        <f t="shared" si="19"/>
        <v>0</v>
      </c>
      <c r="I119" s="54"/>
      <c r="J119" s="54"/>
    </row>
    <row r="120" spans="1:10" ht="63" x14ac:dyDescent="0.25">
      <c r="A120" s="36" t="s">
        <v>85</v>
      </c>
      <c r="B120" s="37">
        <v>380</v>
      </c>
      <c r="C120" s="44">
        <v>600</v>
      </c>
      <c r="D120" s="58">
        <v>400</v>
      </c>
      <c r="E120" s="63">
        <f t="shared" si="18"/>
        <v>200</v>
      </c>
      <c r="F120" s="37">
        <v>438.5</v>
      </c>
      <c r="G120" s="37">
        <v>282.5</v>
      </c>
      <c r="H120" s="64">
        <f t="shared" si="19"/>
        <v>156</v>
      </c>
      <c r="I120" s="54">
        <f>H120-E120</f>
        <v>-44</v>
      </c>
      <c r="J120" s="54">
        <f t="shared" ref="J120" si="21">H120/E120*100</f>
        <v>78</v>
      </c>
    </row>
    <row r="121" spans="1:10" ht="15.75" x14ac:dyDescent="0.25">
      <c r="A121" s="36" t="s">
        <v>81</v>
      </c>
      <c r="B121" s="37">
        <v>381</v>
      </c>
      <c r="C121" s="44">
        <v>0</v>
      </c>
      <c r="D121" s="58">
        <v>0</v>
      </c>
      <c r="E121" s="63">
        <f t="shared" si="18"/>
        <v>0</v>
      </c>
      <c r="F121" s="37">
        <v>0</v>
      </c>
      <c r="G121" s="37">
        <v>0</v>
      </c>
      <c r="H121" s="64">
        <f t="shared" si="19"/>
        <v>0</v>
      </c>
      <c r="I121" s="54"/>
      <c r="J121" s="54"/>
    </row>
    <row r="122" spans="1:10" ht="31.5" x14ac:dyDescent="0.25">
      <c r="A122" s="36" t="s">
        <v>86</v>
      </c>
      <c r="B122" s="37">
        <v>390</v>
      </c>
      <c r="C122" s="44">
        <v>1200</v>
      </c>
      <c r="D122" s="58">
        <v>800</v>
      </c>
      <c r="E122" s="63">
        <f t="shared" si="18"/>
        <v>400</v>
      </c>
      <c r="F122" s="37">
        <f>F120+F116+F113+F111</f>
        <v>2623</v>
      </c>
      <c r="G122" s="37">
        <f>G111+G113+G116+G118+G120</f>
        <v>2169</v>
      </c>
      <c r="H122" s="64">
        <f t="shared" si="19"/>
        <v>454</v>
      </c>
      <c r="I122" s="54">
        <f>H122-E122</f>
        <v>54</v>
      </c>
      <c r="J122" s="54">
        <f t="shared" si="20"/>
        <v>113.5</v>
      </c>
    </row>
    <row r="123" spans="1:10" ht="31.5" x14ac:dyDescent="0.25">
      <c r="A123" s="36" t="s">
        <v>87</v>
      </c>
      <c r="B123" s="37">
        <v>391</v>
      </c>
      <c r="C123" s="51">
        <v>0</v>
      </c>
      <c r="D123" s="58">
        <v>0</v>
      </c>
      <c r="E123" s="63">
        <f t="shared" si="18"/>
        <v>0</v>
      </c>
      <c r="F123" s="37">
        <v>0</v>
      </c>
      <c r="G123" s="37">
        <v>0</v>
      </c>
      <c r="H123" s="64">
        <f t="shared" si="19"/>
        <v>0</v>
      </c>
      <c r="I123" s="54"/>
      <c r="J123" s="54"/>
    </row>
    <row r="124" spans="1:10" ht="15.75" x14ac:dyDescent="0.25">
      <c r="A124" s="92"/>
      <c r="B124" s="93"/>
      <c r="C124" s="93"/>
      <c r="D124" s="93"/>
      <c r="E124" s="93"/>
      <c r="F124" s="93"/>
      <c r="G124" s="93"/>
      <c r="H124" s="93"/>
      <c r="I124" s="93"/>
      <c r="J124" s="93"/>
    </row>
    <row r="125" spans="1:10" ht="15.75" x14ac:dyDescent="0.25">
      <c r="A125" s="81" t="s">
        <v>88</v>
      </c>
      <c r="B125" s="82"/>
      <c r="C125" s="82"/>
      <c r="D125" s="82"/>
      <c r="E125" s="82"/>
      <c r="F125" s="82"/>
      <c r="G125" s="82"/>
      <c r="H125" s="82"/>
      <c r="I125" s="82"/>
      <c r="J125" s="82"/>
    </row>
    <row r="126" spans="1:10" ht="15" customHeight="1" x14ac:dyDescent="0.25">
      <c r="A126" s="80" t="s">
        <v>89</v>
      </c>
      <c r="B126" s="96">
        <v>400</v>
      </c>
      <c r="C126" s="96">
        <v>259</v>
      </c>
      <c r="D126" s="96">
        <v>278</v>
      </c>
      <c r="E126" s="121">
        <f t="shared" ref="E126:E131" si="22">C126-D126</f>
        <v>-19</v>
      </c>
      <c r="F126" s="96">
        <v>252</v>
      </c>
      <c r="G126" s="96">
        <v>254</v>
      </c>
      <c r="H126" s="114">
        <f t="shared" ref="H126:H131" si="23">F126-G126</f>
        <v>-2</v>
      </c>
      <c r="I126" s="97">
        <f t="shared" ref="I126:I131" si="24">H126-E126</f>
        <v>17</v>
      </c>
      <c r="J126" s="100">
        <f t="shared" ref="J126" si="25">H126/E126*100</f>
        <v>10.526315789473683</v>
      </c>
    </row>
    <row r="127" spans="1:10" ht="15.75" customHeight="1" x14ac:dyDescent="0.25">
      <c r="A127" s="80"/>
      <c r="B127" s="96"/>
      <c r="C127" s="96"/>
      <c r="D127" s="96"/>
      <c r="E127" s="122"/>
      <c r="F127" s="96"/>
      <c r="G127" s="96"/>
      <c r="H127" s="115"/>
      <c r="I127" s="99"/>
      <c r="J127" s="102"/>
    </row>
    <row r="128" spans="1:10" ht="15.75" x14ac:dyDescent="0.25">
      <c r="A128" s="36" t="s">
        <v>90</v>
      </c>
      <c r="B128" s="37">
        <v>410</v>
      </c>
      <c r="C128" s="37"/>
      <c r="D128" s="33"/>
      <c r="E128" s="63">
        <f t="shared" si="22"/>
        <v>0</v>
      </c>
      <c r="F128" s="37">
        <v>63515</v>
      </c>
      <c r="G128" s="37">
        <v>63064</v>
      </c>
      <c r="H128" s="64">
        <f t="shared" si="23"/>
        <v>451</v>
      </c>
      <c r="I128" s="45">
        <f t="shared" si="24"/>
        <v>451</v>
      </c>
      <c r="J128" s="54"/>
    </row>
    <row r="129" spans="1:10" ht="15" customHeight="1" x14ac:dyDescent="0.25">
      <c r="A129" s="80" t="s">
        <v>123</v>
      </c>
      <c r="B129" s="96">
        <v>420</v>
      </c>
      <c r="C129" s="96"/>
      <c r="D129" s="119"/>
      <c r="E129" s="121">
        <f t="shared" si="22"/>
        <v>0</v>
      </c>
      <c r="F129" s="96">
        <v>1372</v>
      </c>
      <c r="G129" s="96">
        <v>1168</v>
      </c>
      <c r="H129" s="114">
        <f t="shared" si="23"/>
        <v>204</v>
      </c>
      <c r="I129" s="97">
        <f t="shared" si="24"/>
        <v>204</v>
      </c>
      <c r="J129" s="100"/>
    </row>
    <row r="130" spans="1:10" ht="15.75" customHeight="1" x14ac:dyDescent="0.25">
      <c r="A130" s="80"/>
      <c r="B130" s="96"/>
      <c r="C130" s="96"/>
      <c r="D130" s="120"/>
      <c r="E130" s="122"/>
      <c r="F130" s="96"/>
      <c r="G130" s="96"/>
      <c r="H130" s="115"/>
      <c r="I130" s="99"/>
      <c r="J130" s="102"/>
    </row>
    <row r="131" spans="1:10" ht="31.5" x14ac:dyDescent="0.25">
      <c r="A131" s="36" t="s">
        <v>124</v>
      </c>
      <c r="B131" s="37">
        <v>430</v>
      </c>
      <c r="C131" s="37"/>
      <c r="D131" s="33"/>
      <c r="E131" s="63">
        <f t="shared" si="22"/>
        <v>0</v>
      </c>
      <c r="F131" s="37">
        <v>995</v>
      </c>
      <c r="G131" s="37">
        <v>1072</v>
      </c>
      <c r="H131" s="64">
        <f t="shared" si="23"/>
        <v>-77</v>
      </c>
      <c r="I131" s="45">
        <f t="shared" si="24"/>
        <v>-77</v>
      </c>
      <c r="J131" s="54"/>
    </row>
    <row r="133" spans="1:10" ht="15.75" x14ac:dyDescent="0.25">
      <c r="A133" s="2" t="s">
        <v>93</v>
      </c>
      <c r="B133" s="14"/>
      <c r="C133" s="14"/>
      <c r="D133" s="6"/>
      <c r="E133" s="6"/>
      <c r="F133" s="24"/>
      <c r="G133" s="24"/>
      <c r="H133" s="24"/>
      <c r="I133" s="25"/>
      <c r="J133" s="13"/>
    </row>
    <row r="134" spans="1:10" x14ac:dyDescent="0.25">
      <c r="B134" s="85" t="s">
        <v>95</v>
      </c>
      <c r="C134" s="85"/>
      <c r="D134" s="57"/>
      <c r="E134" s="57"/>
      <c r="I134" s="85" t="s">
        <v>94</v>
      </c>
      <c r="J134" s="85"/>
    </row>
    <row r="135" spans="1:10" ht="15.75" x14ac:dyDescent="0.25">
      <c r="A135" s="2"/>
      <c r="B135" s="3"/>
      <c r="C135" s="3"/>
      <c r="D135" s="3"/>
      <c r="E135" s="3"/>
    </row>
    <row r="136" spans="1:10" ht="15.75" x14ac:dyDescent="0.25">
      <c r="A136" s="4"/>
      <c r="B136" s="3"/>
      <c r="C136" s="3"/>
      <c r="D136" s="3"/>
      <c r="E136" s="3"/>
      <c r="I136" s="26" t="s">
        <v>110</v>
      </c>
      <c r="J136" s="27"/>
    </row>
    <row r="137" spans="1:10" x14ac:dyDescent="0.25">
      <c r="I137" s="27" t="s">
        <v>111</v>
      </c>
      <c r="J137" s="27"/>
    </row>
    <row r="138" spans="1:10" x14ac:dyDescent="0.25">
      <c r="I138" s="27" t="s">
        <v>112</v>
      </c>
      <c r="J138" s="27"/>
    </row>
    <row r="139" spans="1:10" x14ac:dyDescent="0.25">
      <c r="I139" s="28"/>
      <c r="J139" s="28"/>
    </row>
    <row r="140" spans="1:10" x14ac:dyDescent="0.25">
      <c r="I140" s="27"/>
      <c r="J140" s="27"/>
    </row>
    <row r="141" spans="1:10" x14ac:dyDescent="0.25">
      <c r="I141" s="27"/>
      <c r="J141" s="27"/>
    </row>
    <row r="142" spans="1:10" ht="15.75" x14ac:dyDescent="0.25">
      <c r="I142" s="26" t="s">
        <v>110</v>
      </c>
      <c r="J142" s="27"/>
    </row>
    <row r="143" spans="1:10" x14ac:dyDescent="0.25">
      <c r="I143" s="27" t="s">
        <v>113</v>
      </c>
      <c r="J143" s="27"/>
    </row>
    <row r="144" spans="1:10" x14ac:dyDescent="0.25">
      <c r="I144" s="27" t="s">
        <v>114</v>
      </c>
      <c r="J144" s="27"/>
    </row>
    <row r="145" spans="9:10" x14ac:dyDescent="0.25">
      <c r="I145" s="28"/>
      <c r="J145" s="28"/>
    </row>
  </sheetData>
  <mergeCells count="82">
    <mergeCell ref="A103:A104"/>
    <mergeCell ref="B103:B104"/>
    <mergeCell ref="C103:C104"/>
    <mergeCell ref="F103:F104"/>
    <mergeCell ref="B134:C134"/>
    <mergeCell ref="I134:J134"/>
    <mergeCell ref="D83:D85"/>
    <mergeCell ref="D103:D104"/>
    <mergeCell ref="D114:D115"/>
    <mergeCell ref="D126:D127"/>
    <mergeCell ref="D129:D130"/>
    <mergeCell ref="E126:E127"/>
    <mergeCell ref="E129:E130"/>
    <mergeCell ref="J129:J130"/>
    <mergeCell ref="A124:J124"/>
    <mergeCell ref="A125:J125"/>
    <mergeCell ref="A126:A127"/>
    <mergeCell ref="B126:B127"/>
    <mergeCell ref="C126:C127"/>
    <mergeCell ref="F126:F127"/>
    <mergeCell ref="A129:A130"/>
    <mergeCell ref="B129:B130"/>
    <mergeCell ref="C129:C130"/>
    <mergeCell ref="F129:F130"/>
    <mergeCell ref="I129:I130"/>
    <mergeCell ref="G129:G130"/>
    <mergeCell ref="H129:H130"/>
    <mergeCell ref="I126:I127"/>
    <mergeCell ref="J126:J127"/>
    <mergeCell ref="G126:G127"/>
    <mergeCell ref="H126:H127"/>
    <mergeCell ref="A109:J109"/>
    <mergeCell ref="A110:J110"/>
    <mergeCell ref="A114:A115"/>
    <mergeCell ref="B114:B115"/>
    <mergeCell ref="C114:C115"/>
    <mergeCell ref="F114:F115"/>
    <mergeCell ref="I114:I115"/>
    <mergeCell ref="J114:J115"/>
    <mergeCell ref="G114:G115"/>
    <mergeCell ref="H114:H115"/>
    <mergeCell ref="E114:E115"/>
    <mergeCell ref="I103:I104"/>
    <mergeCell ref="J103:J104"/>
    <mergeCell ref="A76:J76"/>
    <mergeCell ref="A77:J77"/>
    <mergeCell ref="A83:A85"/>
    <mergeCell ref="B83:B85"/>
    <mergeCell ref="C83:C85"/>
    <mergeCell ref="F83:F85"/>
    <mergeCell ref="H103:H104"/>
    <mergeCell ref="H83:H85"/>
    <mergeCell ref="G83:G85"/>
    <mergeCell ref="G103:G104"/>
    <mergeCell ref="E103:E104"/>
    <mergeCell ref="E83:E85"/>
    <mergeCell ref="A86:J86"/>
    <mergeCell ref="A87:J87"/>
    <mergeCell ref="C20:F20"/>
    <mergeCell ref="C21:F21"/>
    <mergeCell ref="A22:I22"/>
    <mergeCell ref="A27:J27"/>
    <mergeCell ref="A59:A61"/>
    <mergeCell ref="B59:B61"/>
    <mergeCell ref="C59:C60"/>
    <mergeCell ref="F59:F61"/>
    <mergeCell ref="I59:I61"/>
    <mergeCell ref="J59:J61"/>
    <mergeCell ref="G59:G60"/>
    <mergeCell ref="H59:H60"/>
    <mergeCell ref="A19:J19"/>
    <mergeCell ref="I4:J4"/>
    <mergeCell ref="I5:K5"/>
    <mergeCell ref="I6:K6"/>
    <mergeCell ref="I7:K7"/>
    <mergeCell ref="B11:F11"/>
    <mergeCell ref="B12:F12"/>
    <mergeCell ref="B13:F13"/>
    <mergeCell ref="B14:F14"/>
    <mergeCell ref="B15:F15"/>
    <mergeCell ref="B16:F16"/>
    <mergeCell ref="B17:C17"/>
  </mergeCells>
  <printOptions horizontalCentered="1" verticalCentered="1"/>
  <pageMargins left="0.51181102362204722" right="0.51181102362204722" top="0.35433070866141736" bottom="0.35433070866141736" header="0" footer="0"/>
  <pageSetup paperSize="9" scale="98" orientation="landscape" r:id="rId1"/>
  <rowBreaks count="3" manualBreakCount="3">
    <brk id="32" max="6" man="1"/>
    <brk id="64" max="6" man="1"/>
    <brk id="9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ЗВІТ ПРО ВИКОН.ФІН.ПЛАНУ</vt:lpstr>
      <vt:lpstr>ЗВІТ ПРО ВИКОН.ФІН.ПЛАНУ 3 кв</vt:lpstr>
      <vt:lpstr>'ЗВІТ ПРО ВИКОН.ФІН.ПЛАНУ'!Область_печати</vt:lpstr>
      <vt:lpstr>'ЗВІТ ПРО ВИКОН.ФІН.ПЛАНУ 3 кв'!Область_печати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Econom 2</cp:lastModifiedBy>
  <cp:lastPrinted>2021-11-23T07:43:48Z</cp:lastPrinted>
  <dcterms:created xsi:type="dcterms:W3CDTF">2020-08-20T07:51:17Z</dcterms:created>
  <dcterms:modified xsi:type="dcterms:W3CDTF">2021-11-30T10:03:56Z</dcterms:modified>
</cp:coreProperties>
</file>